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. stupeň" sheetId="2" r:id="rId2"/>
    <sheet name="02 - II. stupeň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I. stupeň'!$C$88:$K$184</definedName>
    <definedName name="_xlnm.Print_Area" localSheetId="1">'01 - I. stupeň'!$C$4:$J$39,'01 - I. stupeň'!$C$45:$J$70,'01 - I. stupeň'!$C$76:$K$184</definedName>
    <definedName name="_xlnm.Print_Titles" localSheetId="1">'01 - I. stupeň'!$88:$88</definedName>
    <definedName name="_xlnm._FilterDatabase" localSheetId="2" hidden="1">'02 - II. stupeň'!$C$88:$K$184</definedName>
    <definedName name="_xlnm.Print_Area" localSheetId="2">'02 - II. stupeň'!$C$4:$J$39,'02 - II. stupeň'!$C$45:$J$70,'02 - II. stupeň'!$C$76:$K$184</definedName>
    <definedName name="_xlnm.Print_Titles" localSheetId="2">'02 - II. stupeň'!$88:$88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2" r="J37"/>
  <c r="J36"/>
  <c i="1" r="AY55"/>
  <c i="2" r="J35"/>
  <c i="1" r="AX55"/>
  <c i="2"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79"/>
  <c i="1" r="L50"/>
  <c r="AM50"/>
  <c r="AM49"/>
  <c r="L49"/>
  <c r="AM47"/>
  <c r="L47"/>
  <c r="L45"/>
  <c r="L44"/>
  <c i="2" r="J171"/>
  <c r="BK175"/>
  <c r="J114"/>
  <c i="3" r="J152"/>
  <c r="J114"/>
  <c i="2" r="BK155"/>
  <c r="J145"/>
  <c r="BK156"/>
  <c i="3" r="J168"/>
  <c r="J133"/>
  <c i="2" r="BK117"/>
  <c r="J149"/>
  <c i="3" r="BK168"/>
  <c r="J144"/>
  <c r="BK106"/>
  <c i="2" r="BK128"/>
  <c r="BK136"/>
  <c r="J128"/>
  <c r="BK134"/>
  <c i="3" r="BK179"/>
  <c r="BK149"/>
  <c r="BK117"/>
  <c r="J101"/>
  <c i="2" r="J157"/>
  <c r="J117"/>
  <c i="3" r="J158"/>
  <c r="J121"/>
  <c i="2" r="BK99"/>
  <c r="BK184"/>
  <c r="BK92"/>
  <c i="3" r="BK158"/>
  <c r="BK121"/>
  <c i="2" r="J159"/>
  <c r="J179"/>
  <c r="BK96"/>
  <c i="3" r="BK152"/>
  <c r="BK103"/>
  <c i="2" r="BK106"/>
  <c i="3" r="J179"/>
  <c r="J149"/>
  <c r="J117"/>
  <c i="2" r="J162"/>
  <c r="J92"/>
  <c r="BK181"/>
  <c r="BK145"/>
  <c i="3" r="J165"/>
  <c r="BK142"/>
  <c r="BK111"/>
  <c i="2" r="J121"/>
  <c r="BK121"/>
  <c i="3" r="BK181"/>
  <c r="J155"/>
  <c r="BK107"/>
  <c i="2" r="BK111"/>
  <c r="J142"/>
  <c r="J184"/>
  <c i="3" r="BK162"/>
  <c r="J139"/>
  <c r="J107"/>
  <c i="2" r="BK179"/>
  <c r="J101"/>
  <c r="BK132"/>
  <c i="3" r="BK156"/>
  <c r="BK114"/>
  <c i="2" r="J132"/>
  <c i="3" r="BK184"/>
  <c r="BK155"/>
  <c r="J128"/>
  <c i="2" r="BK107"/>
  <c r="J134"/>
  <c r="J175"/>
  <c i="3" r="BK171"/>
  <c r="J136"/>
  <c r="J106"/>
  <c i="2" r="BK149"/>
  <c i="1" r="AS54"/>
  <c i="3" r="BK134"/>
  <c i="2" r="J139"/>
  <c r="J107"/>
  <c r="BK139"/>
  <c i="3" r="J171"/>
  <c r="J134"/>
  <c r="J103"/>
  <c i="2" r="BK114"/>
  <c r="J136"/>
  <c r="J165"/>
  <c i="3" r="BK175"/>
  <c r="BK144"/>
  <c r="J111"/>
  <c i="2" r="F37"/>
  <c r="J158"/>
  <c r="BK168"/>
  <c r="J99"/>
  <c i="3" r="BK145"/>
  <c r="J92"/>
  <c i="2" r="J124"/>
  <c r="BK133"/>
  <c r="BK159"/>
  <c i="3" r="J181"/>
  <c r="J145"/>
  <c r="BK96"/>
  <c i="2" r="BK158"/>
  <c r="BK162"/>
  <c i="3" r="J184"/>
  <c r="J124"/>
  <c i="2" r="BK171"/>
  <c r="J133"/>
  <c i="3" r="J162"/>
  <c r="BK136"/>
  <c r="BK99"/>
  <c i="2" r="BK165"/>
  <c r="J103"/>
  <c r="BK157"/>
  <c r="J96"/>
  <c i="3" r="J159"/>
  <c r="BK124"/>
  <c r="BK92"/>
  <c i="2" r="J144"/>
  <c r="BK142"/>
  <c i="3" r="J175"/>
  <c r="J142"/>
  <c r="BK101"/>
  <c i="2" r="J181"/>
  <c r="J156"/>
  <c r="J152"/>
  <c i="3" r="J157"/>
  <c r="J132"/>
  <c i="2" r="BK103"/>
  <c r="BK124"/>
  <c r="BK144"/>
  <c i="3" r="BK159"/>
  <c r="BK139"/>
  <c r="J99"/>
  <c i="2" r="J106"/>
  <c i="3" r="BK157"/>
  <c r="BK133"/>
  <c r="J96"/>
  <c i="2" r="BK152"/>
  <c r="J168"/>
  <c r="J111"/>
  <c i="3" r="J156"/>
  <c r="BK132"/>
  <c i="2" r="BK101"/>
  <c r="J155"/>
  <c i="3" r="BK165"/>
  <c r="BK128"/>
  <c i="2" l="1" r="BK91"/>
  <c r="J91"/>
  <c r="J61"/>
  <c r="R105"/>
  <c r="T123"/>
  <c r="R170"/>
  <c r="T91"/>
  <c r="P151"/>
  <c r="BK170"/>
  <c r="J170"/>
  <c r="J68"/>
  <c i="3" r="P91"/>
  <c r="P105"/>
  <c r="T123"/>
  <c i="2" r="R91"/>
  <c r="R90"/>
  <c r="T105"/>
  <c r="P123"/>
  <c r="P119"/>
  <c r="R151"/>
  <c r="P170"/>
  <c i="3" r="BK91"/>
  <c r="J91"/>
  <c r="J61"/>
  <c r="BK105"/>
  <c r="J105"/>
  <c r="J62"/>
  <c r="R123"/>
  <c r="R151"/>
  <c r="P170"/>
  <c i="2" r="BK105"/>
  <c r="J105"/>
  <c r="J62"/>
  <c r="R123"/>
  <c r="T151"/>
  <c i="3" r="R91"/>
  <c r="T105"/>
  <c r="P123"/>
  <c r="P119"/>
  <c r="P151"/>
  <c r="R170"/>
  <c i="2" r="P91"/>
  <c r="P105"/>
  <c r="BK123"/>
  <c r="J123"/>
  <c r="J66"/>
  <c r="BK151"/>
  <c r="J151"/>
  <c r="J67"/>
  <c r="T170"/>
  <c i="3" r="T91"/>
  <c r="T90"/>
  <c r="R105"/>
  <c r="BK123"/>
  <c r="J123"/>
  <c r="J66"/>
  <c r="BK151"/>
  <c r="J151"/>
  <c r="J67"/>
  <c r="T151"/>
  <c r="BK170"/>
  <c r="J170"/>
  <c r="J68"/>
  <c r="T170"/>
  <c i="2" r="BK116"/>
  <c r="J116"/>
  <c r="J63"/>
  <c r="BK120"/>
  <c r="J120"/>
  <c r="J65"/>
  <c r="BK183"/>
  <c r="J183"/>
  <c r="J69"/>
  <c i="3" r="BK116"/>
  <c r="J116"/>
  <c r="J63"/>
  <c r="BK120"/>
  <c r="J120"/>
  <c r="J65"/>
  <c r="BK183"/>
  <c r="J183"/>
  <c r="J69"/>
  <c r="E48"/>
  <c r="J52"/>
  <c r="F55"/>
  <c r="BE92"/>
  <c r="BE96"/>
  <c r="BE99"/>
  <c r="BE101"/>
  <c r="BE103"/>
  <c r="BE106"/>
  <c r="BE107"/>
  <c r="BE111"/>
  <c r="BE114"/>
  <c r="BE117"/>
  <c r="BE121"/>
  <c r="BE124"/>
  <c r="BE128"/>
  <c r="BE132"/>
  <c r="BE133"/>
  <c r="BE134"/>
  <c r="BE136"/>
  <c r="BE139"/>
  <c r="BE142"/>
  <c r="BE144"/>
  <c r="BE145"/>
  <c r="BE149"/>
  <c r="BE152"/>
  <c r="BE155"/>
  <c r="BE156"/>
  <c r="BE157"/>
  <c r="BE158"/>
  <c r="BE159"/>
  <c r="BE162"/>
  <c r="BE165"/>
  <c r="BE168"/>
  <c r="BE171"/>
  <c r="BE175"/>
  <c r="BE179"/>
  <c r="BE181"/>
  <c r="BE184"/>
  <c i="2" r="E48"/>
  <c r="J83"/>
  <c r="F86"/>
  <c r="BE92"/>
  <c r="BE96"/>
  <c r="BE106"/>
  <c r="BE107"/>
  <c r="BE111"/>
  <c r="BE117"/>
  <c r="BE132"/>
  <c r="BE133"/>
  <c r="BE136"/>
  <c r="BE139"/>
  <c r="BE155"/>
  <c r="BE158"/>
  <c r="BE162"/>
  <c r="BE168"/>
  <c r="BE171"/>
  <c r="BE175"/>
  <c r="BE181"/>
  <c r="BE184"/>
  <c r="BE99"/>
  <c r="BE101"/>
  <c r="BE103"/>
  <c r="BE114"/>
  <c r="BE121"/>
  <c r="BE134"/>
  <c r="BE149"/>
  <c r="BE156"/>
  <c r="BE159"/>
  <c r="BE142"/>
  <c r="BE144"/>
  <c r="BE145"/>
  <c r="BE152"/>
  <c r="BE124"/>
  <c r="BE128"/>
  <c r="BE157"/>
  <c r="BE165"/>
  <c r="BE179"/>
  <c i="1" r="BD55"/>
  <c i="2" r="F34"/>
  <c i="1" r="BA55"/>
  <c i="2" r="F36"/>
  <c i="1" r="BC55"/>
  <c i="2" r="F35"/>
  <c i="1" r="BB55"/>
  <c i="3" r="J34"/>
  <c i="1" r="AW56"/>
  <c i="3" r="F36"/>
  <c i="1" r="BC56"/>
  <c i="2" r="J34"/>
  <c i="1" r="AW55"/>
  <c i="3" r="F35"/>
  <c i="1" r="BB56"/>
  <c i="3" r="F34"/>
  <c i="1" r="BA56"/>
  <c i="3" r="F37"/>
  <c i="1" r="BD56"/>
  <c r="BD54"/>
  <c r="W33"/>
  <c i="3" l="1" r="R119"/>
  <c i="2" r="T119"/>
  <c r="R119"/>
  <c i="3" r="T119"/>
  <c r="T89"/>
  <c r="R90"/>
  <c r="R89"/>
  <c i="2" r="R89"/>
  <c r="P90"/>
  <c r="P89"/>
  <c i="1" r="AU55"/>
  <c i="3" r="P90"/>
  <c r="P89"/>
  <c i="1" r="AU56"/>
  <c i="2" r="T90"/>
  <c r="T89"/>
  <c r="BK90"/>
  <c r="J90"/>
  <c r="J60"/>
  <c i="3" r="BK90"/>
  <c r="J90"/>
  <c r="J60"/>
  <c i="2" r="BK119"/>
  <c r="J119"/>
  <c r="J64"/>
  <c i="3" r="BK119"/>
  <c r="J119"/>
  <c r="J64"/>
  <c i="2" r="F33"/>
  <c i="1" r="AZ55"/>
  <c r="BA54"/>
  <c r="AW54"/>
  <c r="AK30"/>
  <c r="BC54"/>
  <c r="W32"/>
  <c r="BB54"/>
  <c r="W31"/>
  <c i="3" r="J33"/>
  <c i="1" r="AV56"/>
  <c r="AT56"/>
  <c i="2" r="J33"/>
  <c i="1" r="AV55"/>
  <c r="AT55"/>
  <c i="3" r="F33"/>
  <c i="1" r="AZ56"/>
  <c i="2" l="1" r="BK89"/>
  <c r="J89"/>
  <c r="J59"/>
  <c i="3" r="BK89"/>
  <c r="J89"/>
  <c r="J59"/>
  <c i="1" r="AU54"/>
  <c r="AX54"/>
  <c r="AZ54"/>
  <c r="W29"/>
  <c r="AY54"/>
  <c r="W30"/>
  <c i="3" l="1" r="J30"/>
  <c i="1" r="AG56"/>
  <c i="2" r="J30"/>
  <c i="1" r="AG55"/>
  <c r="AV54"/>
  <c r="AK29"/>
  <c i="2" l="1" r="J39"/>
  <c i="3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<sst xmlns="http://schemas.openxmlformats.org/spreadsheetml/2006/main">
  <si>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</si>
  <si>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</si>
  <si>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</si>
  <si>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</si>
  <si>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</si>
  <si>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{91e000b6-bda2-4bf1-a95c-ddcac38b6d00}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</si>
  <si>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</si>
  <si>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</si>
  <si>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</si>
  <si>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</si>
  <si>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</si>
  <si>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</si>
  <si>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</si>
  <si>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</si>
  <si>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</si>
  <si>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</si>
  <si>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</si>
  <si>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Horní Slavkov, ul. Školní - oprava střechy I. a II. stupně</t>
  </si>
  <si>
    <t>KSO:</t>
  </si>
  <si>
    <t/>
  </si>
  <si>
    <t>CC-CZ:</t>
  </si>
  <si>
    <t>Místo:</t>
  </si>
  <si>
    <t>Horní Slavkov, Školní 786</t>
  </si>
  <si>
    <t>Datum:</t>
  </si>
  <si>
    <t>12. 3. 2024</t>
  </si>
  <si>
    <t>Zadavatel:</t>
  </si>
  <si>
    <t>IČ:</t>
  </si>
  <si>
    <t>Město Horní Slavkov</t>
  </si>
  <si>
    <t>DIČ:</t>
  </si>
  <si>
    <t>Uchazeč:</t>
  </si>
  <si>
    <t>Vyplň údaj</t>
  </si>
  <si>
    <t>Projektant:</t>
  </si>
  <si>
    <t>CENTRASTAV s.r.o.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</si>
  <si>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</si>
  <si>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</si>
  <si>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</si>
  <si>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</si>
  <si>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</si>
  <si>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</si>
  <si>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</si>
  <si>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</si>
  <si>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</si>
  <si>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</si>
  <si>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</si>
  <si>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</si>
  <si>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</si>
  <si>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</si>
  <si>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</si>
  <si>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</si>
  <si>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</si>
  <si>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</si>
  <si>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</si>
  <si>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</si>
  <si>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</si>
  <si>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</si>
  <si>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</si>
  <si>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</si>
  <si>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</si>
  <si>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</si>
  <si>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</si>
  <si>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</si>
  <si>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</si>
  <si>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</si>
  <si>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</si>
  <si>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</si>
  <si>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</si>
  <si>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</si>
  <si>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</si>
  <si>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</si>
  <si>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</si>
  <si>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</si>
  <si>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</si>
  <si>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</si>
  <si>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</si>
  <si>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</si>
  <si>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</si>
  <si>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</si>
  <si>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</si>
  <si>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 stupeň</t>
  </si>
  <si>
    <t>STA</t>
  </si>
  <si>
    <t>1</t>
  </si>
  <si>
    <t>{04d3970f-9e5f-4500-ba82-cc91d41d58a4}</t>
  </si>
  <si>
    <t>2</t>
  </si>
  <si>
    <t>02</t>
  </si>
  <si>
    <t>II. stupeň</t>
  </si>
  <si>
    <t>{75473d65-17b7-41c5-bc70-4227c7d3b7f0}</t>
  </si>
  <si>
    <t>KRYCÍ LIST SOUPISU PRACÍ</t>
  </si>
  <si>
    <t>Objekt:</t>
  </si>
  <si>
    <t>01 - I. stupeň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</si>
  <si>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</si>
  <si>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</si>
  <si>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</si>
  <si>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</si>
  <si>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</si>
  <si>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</si>
  <si>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</si>
  <si>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</si>
  <si>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</si>
  <si>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</si>
  <si>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</si>
  <si>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</si>
  <si>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</si>
  <si>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</si>
  <si>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</si>
  <si>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</si>
  <si>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</si>
  <si>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</si>
  <si>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</si>
  <si>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</si>
  <si>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</si>
  <si>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</si>
  <si>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</si>
  <si>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</si>
  <si>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</si>
  <si>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</si>
  <si>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</si>
  <si>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</si>
  <si>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</si>
  <si>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</si>
  <si>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</si>
  <si>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</si>
  <si>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</si>
  <si>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621142001</t>
  </si>
  <si>
    <t>Pletivo vnějších ploch v ploše nebo pruzích, na plném podkladu sklovláknité vtlačené do tmelu podhledů</t>
  </si>
  <si>
    <t>m2</t>
  </si>
  <si>
    <t>CS ÚRS 2024 01</t>
  </si>
  <si>
    <t>4</t>
  </si>
  <si>
    <t>1084823538</t>
  </si>
  <si>
    <t>Online PSC</t>
  </si>
  <si>
    <t>https://podminky.urs.cz/item/CS_URS_2024_01/621142001</t>
  </si>
  <si>
    <t>VV</t>
  </si>
  <si>
    <t>Střešní podhledy</t>
  </si>
  <si>
    <t>(51,7+51,7)*(0,43+0,34)</t>
  </si>
  <si>
    <t>622143003</t>
  </si>
  <si>
    <t>Montáž omítkových profilů plastových, pozinkovaných nebo dřevěných upevněných vtlačením do podkladní vrstvy nebo přibitím rohových s tkaninou</t>
  </si>
  <si>
    <t>m</t>
  </si>
  <si>
    <t>-41407056</t>
  </si>
  <si>
    <t>https://podminky.urs.cz/item/CS_URS_2024_01/622143003</t>
  </si>
  <si>
    <t>51,7+51,7+0,34+0,34+0,34+0,34+0,43+0,43+0,43+0,43</t>
  </si>
  <si>
    <t>3</t>
  </si>
  <si>
    <t>M</t>
  </si>
  <si>
    <t>59051486</t>
  </si>
  <si>
    <t>profil rohový PVC 15x15mm s výztužnou tkaninou š 100mm pro ETICS</t>
  </si>
  <si>
    <t>8</t>
  </si>
  <si>
    <t>597984502</t>
  </si>
  <si>
    <t>106,48*1,15 'Přepočtené koeficientem množství</t>
  </si>
  <si>
    <t>621151031</t>
  </si>
  <si>
    <t>Penetrační nátěr vnějších pastovitých tenkovrstvých omítek silikonový podhledů</t>
  </si>
  <si>
    <t>1391068469</t>
  </si>
  <si>
    <t>https://podminky.urs.cz/item/CS_URS_2024_01/621151031</t>
  </si>
  <si>
    <t>5</t>
  </si>
  <si>
    <t>621531012</t>
  </si>
  <si>
    <t>Omítka tenkovrstvá silikonová vnějších ploch probarvená bez penetrace zatíraná (škrábaná), zrnitost 1,5 mm podhledů</t>
  </si>
  <si>
    <t>554977972</t>
  </si>
  <si>
    <t>https://podminky.urs.cz/item/CS_URS_2024_01/621531012</t>
  </si>
  <si>
    <t>9</t>
  </si>
  <si>
    <t>Ostatní konstrukce a práce, bourání</t>
  </si>
  <si>
    <t>009-x1</t>
  </si>
  <si>
    <t>Vyklizení půdního prostoru vč. likvidace odpadu</t>
  </si>
  <si>
    <t>soubor</t>
  </si>
  <si>
    <t>-1911504654</t>
  </si>
  <si>
    <t>7</t>
  </si>
  <si>
    <t>941211112</t>
  </si>
  <si>
    <t>Lešení řadové rámové lehké pracovní s podlahami s provozním zatížením tř. 3 do 200 kg/m2 šířky tř. SW06 od 0,6 do 0,9 m výšky přes 10 do 25 m montáž</t>
  </si>
  <si>
    <t>1689142272</t>
  </si>
  <si>
    <t>https://podminky.urs.cz/item/CS_URS_2024_01/941211112</t>
  </si>
  <si>
    <t>Pouze podélné stěny</t>
  </si>
  <si>
    <t>(55+55)*14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</si>
  <si>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</si>
  <si>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</si>
  <si>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-922229464</t>
  </si>
  <si>
    <t>https://podminky.urs.cz/item/CS_URS_2024_01/941211212</t>
  </si>
  <si>
    <t>1540*30</t>
  </si>
  <si>
    <t>941211812</t>
  </si>
  <si>
    <t>Lešení řadové rámové lehké pracovní s podlahami s provozním zatížením tř. 3 do 200 kg/m2 šířky tř. SW06 od 0,6 do 0,9 m výšky přes 10 do 25 m demontáž</t>
  </si>
  <si>
    <t>532199038</t>
  </si>
  <si>
    <t>https://podminky.urs.cz/item/CS_URS_2024_01/941211812</t>
  </si>
  <si>
    <t>998</t>
  </si>
  <si>
    <t>Přesun hmot</t>
  </si>
  <si>
    <t>10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</si>
  <si>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</si>
  <si>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</si>
  <si>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t</t>
  </si>
  <si>
    <t>1189637937</t>
  </si>
  <si>
    <t>https://podminky.urs.cz/item/CS_URS_2024_01/998018003</t>
  </si>
  <si>
    <t>PSV</t>
  </si>
  <si>
    <t>Práce a dodávky PSV</t>
  </si>
  <si>
    <t>713</t>
  </si>
  <si>
    <t>Izolace tepelné</t>
  </si>
  <si>
    <t>11</t>
  </si>
  <si>
    <t>713-x1</t>
  </si>
  <si>
    <t>Shrnutí tepelné izolaci při provádění prací a zpětné rozhrnutí po dokončení prací - rozsah 50% plochy</t>
  </si>
  <si>
    <t>16</t>
  </si>
  <si>
    <t>978584948</t>
  </si>
  <si>
    <t>(50,2*10,6)/2</t>
  </si>
  <si>
    <t>762</t>
  </si>
  <si>
    <t>Konstrukce tesařské</t>
  </si>
  <si>
    <t>762342813</t>
  </si>
  <si>
    <t>Demontáž bednění a laťování laťování střech sklonu do 60° se všemi nadstřešními konstrukcemi, z latí průřezové plochy do 25 cm2 při osové vzdálenosti přes 0,50 m</t>
  </si>
  <si>
    <t>-1755770793</t>
  </si>
  <si>
    <t>https://podminky.urs.cz/item/CS_URS_2024_01/762342813</t>
  </si>
  <si>
    <t>20% plochy</t>
  </si>
  <si>
    <t>(51,7*(9,44+5,12))*0,2</t>
  </si>
  <si>
    <t>13</t>
  </si>
  <si>
    <t>762421828</t>
  </si>
  <si>
    <t>Demontáž obložení stropů nebo střešních podhledů z dřevoštěpkových desek šroubovaných na pero a drážku, tloušťka desky přes 15 mm</t>
  </si>
  <si>
    <t>-998138165</t>
  </si>
  <si>
    <t>https://podminky.urs.cz/item/CS_URS_2024_01/762421828</t>
  </si>
  <si>
    <t>14</t>
  </si>
  <si>
    <t>762-x2</t>
  </si>
  <si>
    <t>Demontáž roštu podhledu vč. likvidace</t>
  </si>
  <si>
    <t>-1698842818</t>
  </si>
  <si>
    <t>15</t>
  </si>
  <si>
    <t>762-x1</t>
  </si>
  <si>
    <t>Výměna krovu v rozsahu 5% - cena obsahuje heverování krovu, vyřezání poškozených částí, likvidace odpadu, výměnu poškozených částí, spojovací prostředky apod.</t>
  </si>
  <si>
    <t>-1278802274</t>
  </si>
  <si>
    <t>762083122</t>
  </si>
  <si>
    <t>Impregnace řeziva máčením proti dřevokaznému hmyzu, houbám a plísním, třída ohrožení 3 a 4 (dřevo v exteriéru)</t>
  </si>
  <si>
    <t>m3</t>
  </si>
  <si>
    <t>2125240091</t>
  </si>
  <si>
    <t>https://podminky.urs.cz/item/CS_URS_2024_01/762083122</t>
  </si>
  <si>
    <t>17</t>
  </si>
  <si>
    <t>762342216/R</t>
  </si>
  <si>
    <t>Montáž laťování střech jednoduchých sklonu do 60° při osové vzdálenosti latí přes 600 mm</t>
  </si>
  <si>
    <t>982939822</t>
  </si>
  <si>
    <t>18</t>
  </si>
  <si>
    <t>60512125</t>
  </si>
  <si>
    <t>hranol stavební řezivo průřezu do 120cm2 do dl 6m</t>
  </si>
  <si>
    <t>32</t>
  </si>
  <si>
    <t>2109601779</t>
  </si>
  <si>
    <t>((51,7*15)*0,2)*(0,06*0,08)</t>
  </si>
  <si>
    <t>0,744*1,15 'Přepočtené koeficientem množství</t>
  </si>
  <si>
    <t>19</t>
  </si>
  <si>
    <t>762395000</t>
  </si>
  <si>
    <t>Spojovací prostředky krovů, bednění a laťování, nadstřešních konstrukcí svorníky, prkna, hřebíky, pásová ocel, vruty</t>
  </si>
  <si>
    <t>1220341926</t>
  </si>
  <si>
    <t>https://podminky.urs.cz/item/CS_URS_2024_01/762395000</t>
  </si>
  <si>
    <t>20</t>
  </si>
  <si>
    <t>762-x3</t>
  </si>
  <si>
    <t>D+M Impregnovaný rošt podhledu vč. spojovacích prostředků</t>
  </si>
  <si>
    <t>-638007557</t>
  </si>
  <si>
    <t>762420024</t>
  </si>
  <si>
    <t>Obložení stropů nebo střešních podhledů z cementotřískových desek šroubovaných na pero a drážku nebroušených, tloušťky desky 18 mm</t>
  </si>
  <si>
    <t>-108593679</t>
  </si>
  <si>
    <t>https://podminky.urs.cz/item/CS_URS_2024_01/762420024</t>
  </si>
  <si>
    <t>22</t>
  </si>
  <si>
    <t>998762313</t>
  </si>
  <si>
    <t>Přesun hmot pro konstrukce tesařské stanovený procentní sazbou (%) z ceny vodorovná dopravní vzdálenost do 50 m ruční (bez užití mechanizace) v objektech výšky přes 12 do 24 m</t>
  </si>
  <si>
    <t>%</t>
  </si>
  <si>
    <t>-1105060441</t>
  </si>
  <si>
    <t>https://podminky.urs.cz/item/CS_URS_2024_01/998762313</t>
  </si>
  <si>
    <t>764</t>
  </si>
  <si>
    <t>Konstrukce klempířské</t>
  </si>
  <si>
    <t>23</t>
  </si>
  <si>
    <t>764004803</t>
  </si>
  <si>
    <t>Demontáž klempířských konstrukcí žlabu podokapního k dalšímu použití</t>
  </si>
  <si>
    <t>-685247842</t>
  </si>
  <si>
    <t>https://podminky.urs.cz/item/CS_URS_2024_01/764004803</t>
  </si>
  <si>
    <t>51,7+51,7</t>
  </si>
  <si>
    <t>24</t>
  </si>
  <si>
    <t>764-x1</t>
  </si>
  <si>
    <t>Zpětná montáž podokapního žlabu s výměnou háků</t>
  </si>
  <si>
    <t>2106339660</t>
  </si>
  <si>
    <t>25</t>
  </si>
  <si>
    <t>764-x2</t>
  </si>
  <si>
    <t>D+M Utěsnění všech střešních prostupů</t>
  </si>
  <si>
    <t>300643124</t>
  </si>
  <si>
    <t>26</t>
  </si>
  <si>
    <t>764-x3</t>
  </si>
  <si>
    <t>D+M Nové utěsnění hřebene</t>
  </si>
  <si>
    <t>-744169796</t>
  </si>
  <si>
    <t>27</t>
  </si>
  <si>
    <t>764-x4</t>
  </si>
  <si>
    <t>D+M Utěsnění výlezů</t>
  </si>
  <si>
    <t>kus</t>
  </si>
  <si>
    <t>259312367</t>
  </si>
  <si>
    <t>28</t>
  </si>
  <si>
    <t>764-x5</t>
  </si>
  <si>
    <t>Demontáž a zpětná montáž střešní krytiny (rozebírání při výměně latí a krovu) s novým ukotvením</t>
  </si>
  <si>
    <t>-1841390472</t>
  </si>
  <si>
    <t>Rozsah 25% plochy</t>
  </si>
  <si>
    <t>(51,7*(9,44+5,12))*0,25</t>
  </si>
  <si>
    <t>29</t>
  </si>
  <si>
    <t>764-x6</t>
  </si>
  <si>
    <t>Demontáž a likvidace střešní krytiny, D+M nové krytiny z Al plechu plechu vč. ukotvení</t>
  </si>
  <si>
    <t>-174745565</t>
  </si>
  <si>
    <t>Rozsah 15% plochy</t>
  </si>
  <si>
    <t>(51,7*(9,44+5,12))*0,15</t>
  </si>
  <si>
    <t>30</t>
  </si>
  <si>
    <t>764-x7</t>
  </si>
  <si>
    <t>D+M překotvení stávající střešní krytiny</t>
  </si>
  <si>
    <t>1657422519</t>
  </si>
  <si>
    <t>Rozsah 60% plochy</t>
  </si>
  <si>
    <t>(51,7*(9,44+5,12))*0,6</t>
  </si>
  <si>
    <t>31</t>
  </si>
  <si>
    <t>998764313</t>
  </si>
  <si>
    <t>Přesun hmot pro konstrukce klempířské stanovený procentní sazbou (%) z ceny vodorovná dopravní vzdálenost do 50 m ruční (bez užtití mechanizace) v objektech výšky přes 12 do 24 m</t>
  </si>
  <si>
    <t>-734914662</t>
  </si>
  <si>
    <t>https://podminky.urs.cz/item/CS_URS_2024_01/998764313</t>
  </si>
  <si>
    <t>783</t>
  </si>
  <si>
    <t>Dokončovací práce - nátěry</t>
  </si>
  <si>
    <t>783406801</t>
  </si>
  <si>
    <t>Odstranění nátěrů z klempířských konstrukcí obroušením</t>
  </si>
  <si>
    <t>871981159</t>
  </si>
  <si>
    <t>https://podminky.urs.cz/item/CS_URS_2024_01/783406801</t>
  </si>
  <si>
    <t>Stávající krytina vč. klempířských prvků</t>
  </si>
  <si>
    <t>((51,7*(9,44+5,12))*0,85)*1,3</t>
  </si>
  <si>
    <t>33</t>
  </si>
  <si>
    <t>783414203</t>
  </si>
  <si>
    <t>Základní antikorozní nátěr klempířských konstrukcí jednonásobný syntetický samozákladující</t>
  </si>
  <si>
    <t>67424942</t>
  </si>
  <si>
    <t>https://podminky.urs.cz/item/CS_URS_2024_01/783414203</t>
  </si>
  <si>
    <t>Stávající i nová krytina vč. klempířských prvků</t>
  </si>
  <si>
    <t>(51,7*(9,44+5,12))*1,3</t>
  </si>
  <si>
    <t>34</t>
  </si>
  <si>
    <t>783415101</t>
  </si>
  <si>
    <t>Mezinátěr klempířských konstrukcí jednonásobný syntetický standardní</t>
  </si>
  <si>
    <t>-1664499919</t>
  </si>
  <si>
    <t>https://podminky.urs.cz/item/CS_URS_2024_01/783415101</t>
  </si>
  <si>
    <t>35</t>
  </si>
  <si>
    <t>783417101</t>
  </si>
  <si>
    <t>Krycí nátěr (email) klempířských konstrukcí jednonásobný syntetický standardní</t>
  </si>
  <si>
    <t>1262930208</t>
  </si>
  <si>
    <t>https://podminky.urs.cz/item/CS_URS_2024_01/783417101</t>
  </si>
  <si>
    <t>VRN</t>
  </si>
  <si>
    <t>Vedlejší rozpočtové náklady</t>
  </si>
  <si>
    <t>36</t>
  </si>
  <si>
    <t>VRN-x1</t>
  </si>
  <si>
    <t>182748781</t>
  </si>
  <si>
    <t>02 - II. stupeň</t>
  </si>
  <si>
    <t>-288517001</t>
  </si>
  <si>
    <t>(51,7+51,7)*(0,41+0,27)</t>
  </si>
  <si>
    <t>-2097595245</t>
  </si>
  <si>
    <t>51,7+51,7+0,27+0,27+0,27+0,27+0,41+0,41+0,41+0,41</t>
  </si>
  <si>
    <t>1042543440</t>
  </si>
  <si>
    <t>106,12*1,15 'Přepočtené koeficientem množství</t>
  </si>
  <si>
    <t>1660127391</t>
  </si>
  <si>
    <t>-901115221</t>
  </si>
  <si>
    <t>-1577593990</t>
  </si>
  <si>
    <t>1378910258</t>
  </si>
  <si>
    <t>1517848441</t>
  </si>
  <si>
    <t>244632157</t>
  </si>
  <si>
    <t>-1968130764</t>
  </si>
  <si>
    <t>1675540091</t>
  </si>
  <si>
    <t>(50,2*19)/2</t>
  </si>
  <si>
    <t>-1872054447</t>
  </si>
  <si>
    <t>(51,7*(16,14+8,44))*0,2</t>
  </si>
  <si>
    <t>1086191692</t>
  </si>
  <si>
    <t>2018664889</t>
  </si>
  <si>
    <t>191903649</t>
  </si>
  <si>
    <t>1882828555</t>
  </si>
  <si>
    <t>150939301</t>
  </si>
  <si>
    <t>935544219</t>
  </si>
  <si>
    <t>((51,7*25)*0,2)*(0,06*0,08)</t>
  </si>
  <si>
    <t>1,241*1,15 'Přepočtené koeficientem množství</t>
  </si>
  <si>
    <t>-4557600</t>
  </si>
  <si>
    <t>1526474585</t>
  </si>
  <si>
    <t>1206751916</t>
  </si>
  <si>
    <t>1687034956</t>
  </si>
  <si>
    <t>1223776172</t>
  </si>
  <si>
    <t>1278971882</t>
  </si>
  <si>
    <t>1312886826</t>
  </si>
  <si>
    <t>-935270167</t>
  </si>
  <si>
    <t>1224718934</t>
  </si>
  <si>
    <t>-1763445827</t>
  </si>
  <si>
    <t>(51,7*(16,14+8,44))*0,25</t>
  </si>
  <si>
    <t>1042222525</t>
  </si>
  <si>
    <t>(51,7*(16,14+8,44))*0,15</t>
  </si>
  <si>
    <t>-1488647761</t>
  </si>
  <si>
    <t>(51,7*(16,14+8,44))*0,6</t>
  </si>
  <si>
    <t>932350187</t>
  </si>
  <si>
    <t>-666311248</t>
  </si>
  <si>
    <t>((51,7*(16,14+8,44))*0,85)*1,3</t>
  </si>
  <si>
    <t>-323675952</t>
  </si>
  <si>
    <t>(51,7*(16,14+8,44))*1,3</t>
  </si>
  <si>
    <t>-1200286563</t>
  </si>
  <si>
    <t>467815341</t>
  </si>
  <si>
    <t>1970113206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</si>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</sst>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42001" TargetMode="External" /><Relationship Id="rId2" Type="http://schemas.openxmlformats.org/officeDocument/2006/relationships/hyperlink" Target="https://podminky.urs.cz/item/CS_URS_2024_01/622143003" TargetMode="External" /><Relationship Id="rId3" Type="http://schemas.openxmlformats.org/officeDocument/2006/relationships/hyperlink" Target="https://podminky.urs.cz/item/CS_URS_2024_01/621151031" TargetMode="External" /><Relationship Id="rId4" Type="http://schemas.openxmlformats.org/officeDocument/2006/relationships/hyperlink" Target="https://podminky.urs.cz/item/CS_URS_2024_01/621531012" TargetMode="External" /><Relationship Id="rId5" Type="http://schemas.openxmlformats.org/officeDocument/2006/relationships/hyperlink" Target="https://podminky.urs.cz/item/CS_URS_2024_01/941211112" TargetMode="External" /><Relationship Id="rId6" Type="http://schemas.openxmlformats.org/officeDocument/2006/relationships/hyperlink" Target="https://podminky.urs.cz/item/CS_URS_2024_01/941211212" TargetMode="External" /><Relationship Id="rId7" Type="http://schemas.openxmlformats.org/officeDocument/2006/relationships/hyperlink" Target="https://podminky.urs.cz/item/CS_URS_2024_01/941211812" TargetMode="External" /><Relationship Id="rId8" Type="http://schemas.openxmlformats.org/officeDocument/2006/relationships/hyperlink" Target="https://podminky.urs.cz/item/CS_URS_2024_01/998018003" TargetMode="External" /><Relationship Id="rId9" Type="http://schemas.openxmlformats.org/officeDocument/2006/relationships/hyperlink" Target="https://podminky.urs.cz/item/CS_URS_2024_01/762342813" TargetMode="External" /><Relationship Id="rId10" Type="http://schemas.openxmlformats.org/officeDocument/2006/relationships/hyperlink" Target="https://podminky.urs.cz/item/CS_URS_2024_01/762421828" TargetMode="External" /><Relationship Id="rId11" Type="http://schemas.openxmlformats.org/officeDocument/2006/relationships/hyperlink" Target="https://podminky.urs.cz/item/CS_URS_2024_01/762083122" TargetMode="External" /><Relationship Id="rId12" Type="http://schemas.openxmlformats.org/officeDocument/2006/relationships/hyperlink" Target="https://podminky.urs.cz/item/CS_URS_2024_01/762395000" TargetMode="External" /><Relationship Id="rId13" Type="http://schemas.openxmlformats.org/officeDocument/2006/relationships/hyperlink" Target="https://podminky.urs.cz/item/CS_URS_2024_01/762420024" TargetMode="External" /><Relationship Id="rId14" Type="http://schemas.openxmlformats.org/officeDocument/2006/relationships/hyperlink" Target="https://podminky.urs.cz/item/CS_URS_2024_01/998762313" TargetMode="External" /><Relationship Id="rId15" Type="http://schemas.openxmlformats.org/officeDocument/2006/relationships/hyperlink" Target="https://podminky.urs.cz/item/CS_URS_2024_01/764004803" TargetMode="External" /><Relationship Id="rId16" Type="http://schemas.openxmlformats.org/officeDocument/2006/relationships/hyperlink" Target="https://podminky.urs.cz/item/CS_URS_2024_01/998764313" TargetMode="External" /><Relationship Id="rId17" Type="http://schemas.openxmlformats.org/officeDocument/2006/relationships/hyperlink" Target="https://podminky.urs.cz/item/CS_URS_2024_01/783406801" TargetMode="External" /><Relationship Id="rId18" Type="http://schemas.openxmlformats.org/officeDocument/2006/relationships/hyperlink" Target="https://podminky.urs.cz/item/CS_URS_2024_01/783414203" TargetMode="External" /><Relationship Id="rId19" Type="http://schemas.openxmlformats.org/officeDocument/2006/relationships/hyperlink" Target="https://podminky.urs.cz/item/CS_URS_2024_01/783415101" TargetMode="External" /><Relationship Id="rId20" Type="http://schemas.openxmlformats.org/officeDocument/2006/relationships/hyperlink" Target="https://podminky.urs.cz/item/CS_URS_2024_01/783417101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42001" TargetMode="External" /><Relationship Id="rId2" Type="http://schemas.openxmlformats.org/officeDocument/2006/relationships/hyperlink" Target="https://podminky.urs.cz/item/CS_URS_2024_01/622143003" TargetMode="External" /><Relationship Id="rId3" Type="http://schemas.openxmlformats.org/officeDocument/2006/relationships/hyperlink" Target="https://podminky.urs.cz/item/CS_URS_2024_01/621151031" TargetMode="External" /><Relationship Id="rId4" Type="http://schemas.openxmlformats.org/officeDocument/2006/relationships/hyperlink" Target="https://podminky.urs.cz/item/CS_URS_2024_01/621531012" TargetMode="External" /><Relationship Id="rId5" Type="http://schemas.openxmlformats.org/officeDocument/2006/relationships/hyperlink" Target="https://podminky.urs.cz/item/CS_URS_2024_01/941211112" TargetMode="External" /><Relationship Id="rId6" Type="http://schemas.openxmlformats.org/officeDocument/2006/relationships/hyperlink" Target="https://podminky.urs.cz/item/CS_URS_2024_01/941211212" TargetMode="External" /><Relationship Id="rId7" Type="http://schemas.openxmlformats.org/officeDocument/2006/relationships/hyperlink" Target="https://podminky.urs.cz/item/CS_URS_2024_01/941211812" TargetMode="External" /><Relationship Id="rId8" Type="http://schemas.openxmlformats.org/officeDocument/2006/relationships/hyperlink" Target="https://podminky.urs.cz/item/CS_URS_2024_01/998018003" TargetMode="External" /><Relationship Id="rId9" Type="http://schemas.openxmlformats.org/officeDocument/2006/relationships/hyperlink" Target="https://podminky.urs.cz/item/CS_URS_2024_01/762342813" TargetMode="External" /><Relationship Id="rId10" Type="http://schemas.openxmlformats.org/officeDocument/2006/relationships/hyperlink" Target="https://podminky.urs.cz/item/CS_URS_2024_01/762421828" TargetMode="External" /><Relationship Id="rId11" Type="http://schemas.openxmlformats.org/officeDocument/2006/relationships/hyperlink" Target="https://podminky.urs.cz/item/CS_URS_2024_01/762083122" TargetMode="External" /><Relationship Id="rId12" Type="http://schemas.openxmlformats.org/officeDocument/2006/relationships/hyperlink" Target="https://podminky.urs.cz/item/CS_URS_2024_01/762395000" TargetMode="External" /><Relationship Id="rId13" Type="http://schemas.openxmlformats.org/officeDocument/2006/relationships/hyperlink" Target="https://podminky.urs.cz/item/CS_URS_2024_01/762420024" TargetMode="External" /><Relationship Id="rId14" Type="http://schemas.openxmlformats.org/officeDocument/2006/relationships/hyperlink" Target="https://podminky.urs.cz/item/CS_URS_2024_01/998762313" TargetMode="External" /><Relationship Id="rId15" Type="http://schemas.openxmlformats.org/officeDocument/2006/relationships/hyperlink" Target="https://podminky.urs.cz/item/CS_URS_2024_01/764004803" TargetMode="External" /><Relationship Id="rId16" Type="http://schemas.openxmlformats.org/officeDocument/2006/relationships/hyperlink" Target="https://podminky.urs.cz/item/CS_URS_2024_01/998764313" TargetMode="External" /><Relationship Id="rId17" Type="http://schemas.openxmlformats.org/officeDocument/2006/relationships/hyperlink" Target="https://podminky.urs.cz/item/CS_URS_2024_01/783406801" TargetMode="External" /><Relationship Id="rId18" Type="http://schemas.openxmlformats.org/officeDocument/2006/relationships/hyperlink" Target="https://podminky.urs.cz/item/CS_URS_2024_01/783414203" TargetMode="External" /><Relationship Id="rId19" Type="http://schemas.openxmlformats.org/officeDocument/2006/relationships/hyperlink" Target="https://podminky.urs.cz/item/CS_URS_2024_01/783415101" TargetMode="External" /><Relationship Id="rId20" Type="http://schemas.openxmlformats.org/officeDocument/2006/relationships/hyperlink" Target="https://podminky.urs.cz/item/CS_URS_2024_01/783417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Horní Slavkov, ul. Školní - oprava střechy I. a II. stupně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Horní Slavkov, Školní 786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12. 3. 2024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Horní Slavkov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CENTRASTAV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Michal Kubelka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I. stupeň'!J30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I. stupeň'!P89</f>
        <v>0</v>
      </c>
      <c r="AV55" s="121">
        <f>'01 - I. stupeň'!J33</f>
        <v>0</v>
      </c>
      <c r="AW55" s="121">
        <f>'01 - I. stupeň'!J34</f>
        <v>0</v>
      </c>
      <c r="AX55" s="121">
        <f>'01 - I. stupeň'!J35</f>
        <v>0</v>
      </c>
      <c r="AY55" s="121">
        <f>'01 - I. stupeň'!J36</f>
        <v>0</v>
      </c>
      <c r="AZ55" s="121">
        <f>'01 - I. stupeň'!F33</f>
        <v>0</v>
      </c>
      <c r="BA55" s="121">
        <f>'01 - I. stupeň'!F34</f>
        <v>0</v>
      </c>
      <c r="BB55" s="121">
        <f>'01 - I. stupeň'!F35</f>
        <v>0</v>
      </c>
      <c r="BC55" s="121">
        <f>'01 - I. stupeň'!F36</f>
        <v>0</v>
      </c>
      <c r="BD55" s="123">
        <f>'01 - I. stupeň'!F37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II. stupeň'!J30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'02 - II. stupeň'!P89</f>
        <v>0</v>
      </c>
      <c r="AV56" s="126">
        <f>'02 - II. stupeň'!J33</f>
        <v>0</v>
      </c>
      <c r="AW56" s="126">
        <f>'02 - II. stupeň'!J34</f>
        <v>0</v>
      </c>
      <c r="AX56" s="126">
        <f>'02 - II. stupeň'!J35</f>
        <v>0</v>
      </c>
      <c r="AY56" s="126">
        <f>'02 - II. stupeň'!J36</f>
        <v>0</v>
      </c>
      <c r="AZ56" s="126">
        <f>'02 - II. stupeň'!F33</f>
        <v>0</v>
      </c>
      <c r="BA56" s="126">
        <f>'02 - II. stupeň'!F34</f>
        <v>0</v>
      </c>
      <c r="BB56" s="126">
        <f>'02 - II. stupeň'!F35</f>
        <v>0</v>
      </c>
      <c r="BC56" s="126">
        <f>'02 - II. stupeň'!F36</f>
        <v>0</v>
      </c>
      <c r="BD56" s="128">
        <f>'02 - II. stupeň'!F37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6T0YSkRoGgMJtMWxxkHJVBqI46Khg2r7jjqXDtfPmpJjyy1kZPsTPcBR9FBdKTBrsK6osUedw4+7EVUp3Xrxbw==" hashValue="pvFI2C67zUW+jm79XfeLkaFKvVjU7pdA9g5M271PHv22GuqPS8dKwNQs2362Y8pLDXaR4UvKJnoeb7hEV9PH5w==" algorithmName="SHA-512" password="80E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I. stupeň'!C2" display="/"/>
    <hyperlink ref="A56" location="'02 - II. stupeň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Horní Slavkov, ul. Školní - oprava střechy I. a II. stupně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12. 3. 2024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ROUND((SUM(BE89:BE184)),  2)</f>
        <v>0</v>
      </c>
      <c r="G33" s="39"/>
      <c r="H33" s="39"/>
      <c r="I33" s="149">
        <v>0.20999999999999999</v>
      </c>
      <c r="J33" s="148">
        <f>ROUND(((SUM(BE89:BE184))*I33),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ROUND((SUM(BF89:BF184)),  2)</f>
        <v>0</v>
      </c>
      <c r="G34" s="39"/>
      <c r="H34" s="39"/>
      <c r="I34" s="149">
        <v>0.12</v>
      </c>
      <c r="J34" s="148">
        <f>ROUND(((SUM(BF89:BF184))*I34),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ROUND((SUM(BG89:BG184)),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ROUND((SUM(BH89:BH184)),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ROUND((SUM(BI89:BI184)),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Horní Slavkov, ul. Školní - oprava střechy I. a II. stupně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I. stupeň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Horní Slavkov, Školní 786</v>
      </c>
      <c r="G52" s="41"/>
      <c r="H52" s="41"/>
      <c r="I52" s="33" t="s">
        <v>23</v>
      </c>
      <c r="J52" s="73" t="str">
        <f>IF(J12="","",J12)</f>
        <v>12. 3. 2024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Horní Slavkov</v>
      </c>
      <c r="G54" s="41"/>
      <c r="H54" s="41"/>
      <c r="I54" s="33" t="s">
        <v>31</v>
      </c>
      <c r="J54" s="37" t="str">
        <f>E21</f>
        <v>CENTRASTAV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Michal Kubelka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97</v>
      </c>
      <c r="E64" s="169"/>
      <c r="F64" s="169"/>
      <c r="G64" s="169"/>
      <c r="H64" s="169"/>
      <c r="I64" s="169"/>
      <c r="J64" s="170">
        <f>J119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J120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J123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J151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J170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102</v>
      </c>
      <c r="E69" s="169"/>
      <c r="F69" s="169"/>
      <c r="G69" s="169"/>
      <c r="H69" s="169"/>
      <c r="I69" s="169"/>
      <c r="J69" s="170">
        <f>J183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ZŠ Horní Slavkov, ul. Školní - oprava střechy I. a II. stupně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87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01 - I. stupeň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Horní Slavkov, Školní 786</v>
      </c>
      <c r="G83" s="41"/>
      <c r="H83" s="41"/>
      <c r="I83" s="33" t="s">
        <v>23</v>
      </c>
      <c r="J83" s="73" t="str">
        <f>IF(J12="","",J12)</f>
        <v>12. 3. 2024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Horní Slavkov</v>
      </c>
      <c r="G85" s="41"/>
      <c r="H85" s="41"/>
      <c r="I85" s="33" t="s">
        <v>31</v>
      </c>
      <c r="J85" s="37" t="str">
        <f>E21</f>
        <v>CENTRASTAV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Michal Kubelka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104</v>
      </c>
      <c r="D88" s="181" t="s">
        <v>57</v>
      </c>
      <c r="E88" s="181" t="s">
        <v>53</v>
      </c>
      <c r="F88" s="181" t="s">
        <v>54</v>
      </c>
      <c r="G88" s="181" t="s">
        <v>105</v>
      </c>
      <c r="H88" s="181" t="s">
        <v>106</v>
      </c>
      <c r="I88" s="181" t="s">
        <v>107</v>
      </c>
      <c r="J88" s="181" t="s">
        <v>91</v>
      </c>
      <c r="K88" s="182" t="s">
        <v>108</v>
      </c>
      <c r="L88" s="183"/>
      <c r="M88" s="93" t="s">
        <v>19</v>
      </c>
      <c r="N88" s="94" t="s">
        <v>42</v>
      </c>
      <c r="O88" s="94" t="s">
        <v>109</v>
      </c>
      <c r="P88" s="94" t="s">
        <v>110</v>
      </c>
      <c r="Q88" s="94" t="s">
        <v>111</v>
      </c>
      <c r="R88" s="94" t="s">
        <v>112</v>
      </c>
      <c r="S88" s="94" t="s">
        <v>113</v>
      </c>
      <c r="T88" s="95" t="s">
        <v>114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115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P90+P119+P183</f>
        <v>0</v>
      </c>
      <c r="Q89" s="97"/>
      <c r="R89" s="186">
        <f>R90+R119+R183</f>
        <v>3.7707584199999999</v>
      </c>
      <c r="S89" s="97"/>
      <c r="T89" s="187">
        <f>T90+T119+T183</f>
        <v>1.78975974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92</v>
      </c>
      <c r="BK89" s="188">
        <f>BK90+BK119+BK183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116</v>
      </c>
      <c r="F90" s="192" t="s">
        <v>117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P91+P105+P116</f>
        <v>0</v>
      </c>
      <c r="Q90" s="197"/>
      <c r="R90" s="198">
        <f>R91+R105+R116</f>
        <v>0.59045821999999992</v>
      </c>
      <c r="S90" s="197"/>
      <c r="T90" s="199">
        <f>T91+T105+T116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118</v>
      </c>
      <c r="BK90" s="202">
        <f>BK91+BK105+BK116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119</v>
      </c>
      <c r="F91" s="203" t="s">
        <v>120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SUM(P92:P104)</f>
        <v>0</v>
      </c>
      <c r="Q91" s="197"/>
      <c r="R91" s="198">
        <f>SUM(R92:R104)</f>
        <v>0.59045821999999992</v>
      </c>
      <c r="S91" s="197"/>
      <c r="T91" s="199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118</v>
      </c>
      <c r="BK91" s="202">
        <f>SUM(BK92:BK104)</f>
        <v>0</v>
      </c>
    </row>
    <row r="92" s="2" customFormat="1" ht="21.75" customHeight="1">
      <c r="A92" s="39"/>
      <c r="B92" s="40"/>
      <c r="C92" s="205" t="s">
        <v>80</v>
      </c>
      <c r="D92" s="205" t="s">
        <v>121</v>
      </c>
      <c r="E92" s="206" t="s">
        <v>122</v>
      </c>
      <c r="F92" s="207" t="s">
        <v>123</v>
      </c>
      <c r="G92" s="208" t="s">
        <v>124</v>
      </c>
      <c r="H92" s="209">
        <v>79.617999999999995</v>
      </c>
      <c r="I92" s="210"/>
      <c r="J92" s="211">
        <f>ROUND(I92*H92,2)</f>
        <v>0</v>
      </c>
      <c r="K92" s="207" t="s">
        <v>125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0.0043800000000000002</v>
      </c>
      <c r="R92" s="214">
        <f>Q92*H92</f>
        <v>0.34872683999999998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126</v>
      </c>
      <c r="AT92" s="216" t="s">
        <v>121</v>
      </c>
      <c r="AU92" s="216" t="s">
        <v>82</v>
      </c>
      <c r="AY92" s="18" t="s">
        <v>118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126</v>
      </c>
      <c r="BM92" s="216" t="s">
        <v>127</v>
      </c>
    </row>
    <row r="93" s="2" customFormat="1">
      <c r="A93" s="39"/>
      <c r="B93" s="40"/>
      <c r="C93" s="41"/>
      <c r="D93" s="218" t="s">
        <v>128</v>
      </c>
      <c r="E93" s="41"/>
      <c r="F93" s="219" t="s">
        <v>129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128</v>
      </c>
      <c r="AU93" s="18" t="s">
        <v>82</v>
      </c>
    </row>
    <row r="94" s="13" customFormat="1">
      <c r="A94" s="13"/>
      <c r="B94" s="223"/>
      <c r="C94" s="224"/>
      <c r="D94" s="225" t="s">
        <v>130</v>
      </c>
      <c r="E94" s="226" t="s">
        <v>19</v>
      </c>
      <c r="F94" s="227" t="s">
        <v>131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130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118</v>
      </c>
    </row>
    <row r="95" s="14" customFormat="1">
      <c r="A95" s="14"/>
      <c r="B95" s="234"/>
      <c r="C95" s="235"/>
      <c r="D95" s="225" t="s">
        <v>130</v>
      </c>
      <c r="E95" s="236" t="s">
        <v>19</v>
      </c>
      <c r="F95" s="237" t="s">
        <v>132</v>
      </c>
      <c r="G95" s="235"/>
      <c r="H95" s="238">
        <v>79.617999999999995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130</v>
      </c>
      <c r="AU95" s="244" t="s">
        <v>82</v>
      </c>
      <c r="AV95" s="14" t="s">
        <v>82</v>
      </c>
      <c r="AW95" s="14" t="s">
        <v>33</v>
      </c>
      <c r="AX95" s="14" t="s">
        <v>80</v>
      </c>
      <c r="AY95" s="244" t="s">
        <v>118</v>
      </c>
    </row>
    <row r="96" s="2" customFormat="1" ht="24.15" customHeight="1">
      <c r="A96" s="39"/>
      <c r="B96" s="40"/>
      <c r="C96" s="205" t="s">
        <v>82</v>
      </c>
      <c r="D96" s="205" t="s">
        <v>121</v>
      </c>
      <c r="E96" s="206" t="s">
        <v>133</v>
      </c>
      <c r="F96" s="207" t="s">
        <v>134</v>
      </c>
      <c r="G96" s="208" t="s">
        <v>135</v>
      </c>
      <c r="H96" s="209">
        <v>106.48</v>
      </c>
      <c r="I96" s="210"/>
      <c r="J96" s="211">
        <f>ROUND(I96*H96,2)</f>
        <v>0</v>
      </c>
      <c r="K96" s="207" t="s">
        <v>125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126</v>
      </c>
      <c r="AT96" s="216" t="s">
        <v>121</v>
      </c>
      <c r="AU96" s="216" t="s">
        <v>82</v>
      </c>
      <c r="AY96" s="18" t="s">
        <v>118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126</v>
      </c>
      <c r="BM96" s="216" t="s">
        <v>136</v>
      </c>
    </row>
    <row r="97" s="2" customFormat="1">
      <c r="A97" s="39"/>
      <c r="B97" s="40"/>
      <c r="C97" s="41"/>
      <c r="D97" s="218" t="s">
        <v>128</v>
      </c>
      <c r="E97" s="41"/>
      <c r="F97" s="219" t="s">
        <v>137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128</v>
      </c>
      <c r="AU97" s="18" t="s">
        <v>82</v>
      </c>
    </row>
    <row r="98" s="14" customFormat="1">
      <c r="A98" s="14"/>
      <c r="B98" s="234"/>
      <c r="C98" s="235"/>
      <c r="D98" s="225" t="s">
        <v>130</v>
      </c>
      <c r="E98" s="236" t="s">
        <v>19</v>
      </c>
      <c r="F98" s="237" t="s">
        <v>138</v>
      </c>
      <c r="G98" s="235"/>
      <c r="H98" s="238">
        <v>106.48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130</v>
      </c>
      <c r="AU98" s="244" t="s">
        <v>82</v>
      </c>
      <c r="AV98" s="14" t="s">
        <v>82</v>
      </c>
      <c r="AW98" s="14" t="s">
        <v>33</v>
      </c>
      <c r="AX98" s="14" t="s">
        <v>80</v>
      </c>
      <c r="AY98" s="244" t="s">
        <v>118</v>
      </c>
    </row>
    <row r="99" s="2" customFormat="1" ht="16.5" customHeight="1">
      <c r="A99" s="39"/>
      <c r="B99" s="40"/>
      <c r="C99" s="245" t="s">
        <v>139</v>
      </c>
      <c r="D99" s="245" t="s">
        <v>140</v>
      </c>
      <c r="E99" s="246" t="s">
        <v>141</v>
      </c>
      <c r="F99" s="247" t="s">
        <v>142</v>
      </c>
      <c r="G99" s="248" t="s">
        <v>135</v>
      </c>
      <c r="H99" s="249">
        <v>122.452</v>
      </c>
      <c r="I99" s="250"/>
      <c r="J99" s="251">
        <f>ROUND(I99*H99,2)</f>
        <v>0</v>
      </c>
      <c r="K99" s="247" t="s">
        <v>125</v>
      </c>
      <c r="L99" s="252"/>
      <c r="M99" s="253" t="s">
        <v>19</v>
      </c>
      <c r="N99" s="254" t="s">
        <v>43</v>
      </c>
      <c r="O99" s="85"/>
      <c r="P99" s="214">
        <f>O99*H99</f>
        <v>0</v>
      </c>
      <c r="Q99" s="214">
        <v>3.0000000000000001E-05</v>
      </c>
      <c r="R99" s="214">
        <f>Q99*H99</f>
        <v>0.0036735600000000002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143</v>
      </c>
      <c r="AT99" s="216" t="s">
        <v>140</v>
      </c>
      <c r="AU99" s="216" t="s">
        <v>82</v>
      </c>
      <c r="AY99" s="18" t="s">
        <v>118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126</v>
      </c>
      <c r="BM99" s="216" t="s">
        <v>144</v>
      </c>
    </row>
    <row r="100" s="14" customFormat="1">
      <c r="A100" s="14"/>
      <c r="B100" s="234"/>
      <c r="C100" s="235"/>
      <c r="D100" s="225" t="s">
        <v>130</v>
      </c>
      <c r="E100" s="235"/>
      <c r="F100" s="237" t="s">
        <v>145</v>
      </c>
      <c r="G100" s="235"/>
      <c r="H100" s="238">
        <v>122.452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130</v>
      </c>
      <c r="AU100" s="244" t="s">
        <v>82</v>
      </c>
      <c r="AV100" s="14" t="s">
        <v>82</v>
      </c>
      <c r="AW100" s="14" t="s">
        <v>4</v>
      </c>
      <c r="AX100" s="14" t="s">
        <v>80</v>
      </c>
      <c r="AY100" s="244" t="s">
        <v>118</v>
      </c>
    </row>
    <row r="101" s="2" customFormat="1" ht="16.5" customHeight="1">
      <c r="A101" s="39"/>
      <c r="B101" s="40"/>
      <c r="C101" s="205" t="s">
        <v>126</v>
      </c>
      <c r="D101" s="205" t="s">
        <v>121</v>
      </c>
      <c r="E101" s="206" t="s">
        <v>146</v>
      </c>
      <c r="F101" s="207" t="s">
        <v>147</v>
      </c>
      <c r="G101" s="208" t="s">
        <v>124</v>
      </c>
      <c r="H101" s="209">
        <v>79.617999999999995</v>
      </c>
      <c r="I101" s="210"/>
      <c r="J101" s="211">
        <f>ROUND(I101*H101,2)</f>
        <v>0</v>
      </c>
      <c r="K101" s="207" t="s">
        <v>125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0.00013999999999999999</v>
      </c>
      <c r="R101" s="214">
        <f>Q101*H101</f>
        <v>0.011146519999999998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126</v>
      </c>
      <c r="AT101" s="216" t="s">
        <v>121</v>
      </c>
      <c r="AU101" s="216" t="s">
        <v>82</v>
      </c>
      <c r="AY101" s="18" t="s">
        <v>118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126</v>
      </c>
      <c r="BM101" s="216" t="s">
        <v>148</v>
      </c>
    </row>
    <row r="102" s="2" customFormat="1">
      <c r="A102" s="39"/>
      <c r="B102" s="40"/>
      <c r="C102" s="41"/>
      <c r="D102" s="218" t="s">
        <v>128</v>
      </c>
      <c r="E102" s="41"/>
      <c r="F102" s="219" t="s">
        <v>149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128</v>
      </c>
      <c r="AU102" s="18" t="s">
        <v>82</v>
      </c>
    </row>
    <row r="103" s="2" customFormat="1" ht="24.15" customHeight="1">
      <c r="A103" s="39"/>
      <c r="B103" s="40"/>
      <c r="C103" s="205" t="s">
        <v>150</v>
      </c>
      <c r="D103" s="205" t="s">
        <v>121</v>
      </c>
      <c r="E103" s="206" t="s">
        <v>151</v>
      </c>
      <c r="F103" s="207" t="s">
        <v>152</v>
      </c>
      <c r="G103" s="208" t="s">
        <v>124</v>
      </c>
      <c r="H103" s="209">
        <v>79.617999999999995</v>
      </c>
      <c r="I103" s="210"/>
      <c r="J103" s="211">
        <f>ROUND(I103*H103,2)</f>
        <v>0</v>
      </c>
      <c r="K103" s="207" t="s">
        <v>125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0.0028500000000000001</v>
      </c>
      <c r="R103" s="214">
        <f>Q103*H103</f>
        <v>0.22691129999999998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126</v>
      </c>
      <c r="AT103" s="216" t="s">
        <v>121</v>
      </c>
      <c r="AU103" s="216" t="s">
        <v>82</v>
      </c>
      <c r="AY103" s="18" t="s">
        <v>118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126</v>
      </c>
      <c r="BM103" s="216" t="s">
        <v>153</v>
      </c>
    </row>
    <row r="104" s="2" customFormat="1">
      <c r="A104" s="39"/>
      <c r="B104" s="40"/>
      <c r="C104" s="41"/>
      <c r="D104" s="218" t="s">
        <v>128</v>
      </c>
      <c r="E104" s="41"/>
      <c r="F104" s="219" t="s">
        <v>154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82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155</v>
      </c>
      <c r="F105" s="203" t="s">
        <v>156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SUM(P106:P115)</f>
        <v>0</v>
      </c>
      <c r="Q105" s="197"/>
      <c r="R105" s="198">
        <f>SUM(R106:R115)</f>
        <v>0</v>
      </c>
      <c r="S105" s="197"/>
      <c r="T105" s="199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80</v>
      </c>
      <c r="AT105" s="201" t="s">
        <v>71</v>
      </c>
      <c r="AU105" s="201" t="s">
        <v>80</v>
      </c>
      <c r="AY105" s="200" t="s">
        <v>118</v>
      </c>
      <c r="BK105" s="202">
        <f>SUM(BK106:BK115)</f>
        <v>0</v>
      </c>
    </row>
    <row r="106" s="2" customFormat="1" ht="16.5" customHeight="1">
      <c r="A106" s="39"/>
      <c r="B106" s="40"/>
      <c r="C106" s="205" t="s">
        <v>119</v>
      </c>
      <c r="D106" s="205" t="s">
        <v>121</v>
      </c>
      <c r="E106" s="206" t="s">
        <v>157</v>
      </c>
      <c r="F106" s="207" t="s">
        <v>158</v>
      </c>
      <c r="G106" s="208" t="s">
        <v>159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126</v>
      </c>
      <c r="AT106" s="216" t="s">
        <v>121</v>
      </c>
      <c r="AU106" s="216" t="s">
        <v>82</v>
      </c>
      <c r="AY106" s="18" t="s">
        <v>118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126</v>
      </c>
      <c r="BM106" s="216" t="s">
        <v>160</v>
      </c>
    </row>
    <row r="107" s="2" customFormat="1" ht="24.15" customHeight="1">
      <c r="A107" s="39"/>
      <c r="B107" s="40"/>
      <c r="C107" s="205" t="s">
        <v>161</v>
      </c>
      <c r="D107" s="205" t="s">
        <v>121</v>
      </c>
      <c r="E107" s="206" t="s">
        <v>162</v>
      </c>
      <c r="F107" s="207" t="s">
        <v>163</v>
      </c>
      <c r="G107" s="208" t="s">
        <v>124</v>
      </c>
      <c r="H107" s="209">
        <v>1540</v>
      </c>
      <c r="I107" s="210"/>
      <c r="J107" s="211">
        <f>ROUND(I107*H107,2)</f>
        <v>0</v>
      </c>
      <c r="K107" s="207" t="s">
        <v>125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126</v>
      </c>
      <c r="AT107" s="216" t="s">
        <v>121</v>
      </c>
      <c r="AU107" s="216" t="s">
        <v>82</v>
      </c>
      <c r="AY107" s="18" t="s">
        <v>118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126</v>
      </c>
      <c r="BM107" s="216" t="s">
        <v>164</v>
      </c>
    </row>
    <row r="108" s="2" customFormat="1">
      <c r="A108" s="39"/>
      <c r="B108" s="40"/>
      <c r="C108" s="41"/>
      <c r="D108" s="218" t="s">
        <v>128</v>
      </c>
      <c r="E108" s="41"/>
      <c r="F108" s="219" t="s">
        <v>165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128</v>
      </c>
      <c r="AU108" s="18" t="s">
        <v>82</v>
      </c>
    </row>
    <row r="109" s="13" customFormat="1">
      <c r="A109" s="13"/>
      <c r="B109" s="223"/>
      <c r="C109" s="224"/>
      <c r="D109" s="225" t="s">
        <v>130</v>
      </c>
      <c r="E109" s="226" t="s">
        <v>19</v>
      </c>
      <c r="F109" s="227" t="s">
        <v>166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130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118</v>
      </c>
    </row>
    <row r="110" s="14" customFormat="1">
      <c r="A110" s="14"/>
      <c r="B110" s="234"/>
      <c r="C110" s="235"/>
      <c r="D110" s="225" t="s">
        <v>130</v>
      </c>
      <c r="E110" s="236" t="s">
        <v>19</v>
      </c>
      <c r="F110" s="237" t="s">
        <v>167</v>
      </c>
      <c r="G110" s="235"/>
      <c r="H110" s="238">
        <v>1540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130</v>
      </c>
      <c r="AU110" s="244" t="s">
        <v>82</v>
      </c>
      <c r="AV110" s="14" t="s">
        <v>82</v>
      </c>
      <c r="AW110" s="14" t="s">
        <v>33</v>
      </c>
      <c r="AX110" s="14" t="s">
        <v>80</v>
      </c>
      <c r="AY110" s="244" t="s">
        <v>118</v>
      </c>
    </row>
    <row r="111" s="2" customFormat="1" ht="24.15" customHeight="1">
      <c r="A111" s="39"/>
      <c r="B111" s="40"/>
      <c r="C111" s="205" t="s">
        <v>143</v>
      </c>
      <c r="D111" s="205" t="s">
        <v>121</v>
      </c>
      <c r="E111" s="206" t="s">
        <v>168</v>
      </c>
      <c r="F111" s="207" t="s">
        <v>169</v>
      </c>
      <c r="G111" s="208" t="s">
        <v>124</v>
      </c>
      <c r="H111" s="209">
        <v>46200</v>
      </c>
      <c r="I111" s="210"/>
      <c r="J111" s="211">
        <f>ROUND(I111*H111,2)</f>
        <v>0</v>
      </c>
      <c r="K111" s="207" t="s">
        <v>125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121</v>
      </c>
      <c r="AU111" s="216" t="s">
        <v>82</v>
      </c>
      <c r="AY111" s="18" t="s">
        <v>118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126</v>
      </c>
      <c r="BM111" s="216" t="s">
        <v>170</v>
      </c>
    </row>
    <row r="112" s="2" customFormat="1">
      <c r="A112" s="39"/>
      <c r="B112" s="40"/>
      <c r="C112" s="41"/>
      <c r="D112" s="218" t="s">
        <v>128</v>
      </c>
      <c r="E112" s="41"/>
      <c r="F112" s="219" t="s">
        <v>171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128</v>
      </c>
      <c r="AU112" s="18" t="s">
        <v>82</v>
      </c>
    </row>
    <row r="113" s="14" customFormat="1">
      <c r="A113" s="14"/>
      <c r="B113" s="234"/>
      <c r="C113" s="235"/>
      <c r="D113" s="225" t="s">
        <v>130</v>
      </c>
      <c r="E113" s="236" t="s">
        <v>19</v>
      </c>
      <c r="F113" s="237" t="s">
        <v>172</v>
      </c>
      <c r="G113" s="235"/>
      <c r="H113" s="238">
        <v>46200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130</v>
      </c>
      <c r="AU113" s="244" t="s">
        <v>82</v>
      </c>
      <c r="AV113" s="14" t="s">
        <v>82</v>
      </c>
      <c r="AW113" s="14" t="s">
        <v>33</v>
      </c>
      <c r="AX113" s="14" t="s">
        <v>80</v>
      </c>
      <c r="AY113" s="244" t="s">
        <v>118</v>
      </c>
    </row>
    <row r="114" s="2" customFormat="1" ht="24.15" customHeight="1">
      <c r="A114" s="39"/>
      <c r="B114" s="40"/>
      <c r="C114" s="205" t="s">
        <v>155</v>
      </c>
      <c r="D114" s="205" t="s">
        <v>121</v>
      </c>
      <c r="E114" s="206" t="s">
        <v>173</v>
      </c>
      <c r="F114" s="207" t="s">
        <v>174</v>
      </c>
      <c r="G114" s="208" t="s">
        <v>124</v>
      </c>
      <c r="H114" s="209">
        <v>1540</v>
      </c>
      <c r="I114" s="210"/>
      <c r="J114" s="211">
        <f>ROUND(I114*H114,2)</f>
        <v>0</v>
      </c>
      <c r="K114" s="207" t="s">
        <v>125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126</v>
      </c>
      <c r="AT114" s="216" t="s">
        <v>121</v>
      </c>
      <c r="AU114" s="216" t="s">
        <v>82</v>
      </c>
      <c r="AY114" s="18" t="s">
        <v>118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126</v>
      </c>
      <c r="BM114" s="216" t="s">
        <v>175</v>
      </c>
    </row>
    <row r="115" s="2" customFormat="1">
      <c r="A115" s="39"/>
      <c r="B115" s="40"/>
      <c r="C115" s="41"/>
      <c r="D115" s="218" t="s">
        <v>128</v>
      </c>
      <c r="E115" s="41"/>
      <c r="F115" s="219" t="s">
        <v>176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128</v>
      </c>
      <c r="AU115" s="18" t="s">
        <v>82</v>
      </c>
    </row>
    <row r="116" s="12" customFormat="1" ht="22.8" customHeight="1">
      <c r="A116" s="12"/>
      <c r="B116" s="189"/>
      <c r="C116" s="190"/>
      <c r="D116" s="191" t="s">
        <v>71</v>
      </c>
      <c r="E116" s="203" t="s">
        <v>177</v>
      </c>
      <c r="F116" s="203" t="s">
        <v>178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SUM(P117:P118)</f>
        <v>0</v>
      </c>
      <c r="Q116" s="197"/>
      <c r="R116" s="198">
        <f>SUM(R117:R118)</f>
        <v>0</v>
      </c>
      <c r="S116" s="197"/>
      <c r="T116" s="199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80</v>
      </c>
      <c r="AT116" s="201" t="s">
        <v>71</v>
      </c>
      <c r="AU116" s="201" t="s">
        <v>80</v>
      </c>
      <c r="AY116" s="200" t="s">
        <v>118</v>
      </c>
      <c r="BK116" s="202">
        <f>SUM(BK117:BK118)</f>
        <v>0</v>
      </c>
    </row>
    <row r="117" s="2" customFormat="1" ht="33" customHeight="1">
      <c r="A117" s="39"/>
      <c r="B117" s="40"/>
      <c r="C117" s="205" t="s">
        <v>179</v>
      </c>
      <c r="D117" s="205" t="s">
        <v>121</v>
      </c>
      <c r="E117" s="206" t="s">
        <v>180</v>
      </c>
      <c r="F117" s="207" t="s">
        <v>181</v>
      </c>
      <c r="G117" s="208" t="s">
        <v>182</v>
      </c>
      <c r="H117" s="209">
        <v>0.58999999999999997</v>
      </c>
      <c r="I117" s="210"/>
      <c r="J117" s="211">
        <f>ROUND(I117*H117,2)</f>
        <v>0</v>
      </c>
      <c r="K117" s="207" t="s">
        <v>125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126</v>
      </c>
      <c r="AT117" s="216" t="s">
        <v>121</v>
      </c>
      <c r="AU117" s="216" t="s">
        <v>82</v>
      </c>
      <c r="AY117" s="18" t="s">
        <v>118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126</v>
      </c>
      <c r="BM117" s="216" t="s">
        <v>183</v>
      </c>
    </row>
    <row r="118" s="2" customFormat="1">
      <c r="A118" s="39"/>
      <c r="B118" s="40"/>
      <c r="C118" s="41"/>
      <c r="D118" s="218" t="s">
        <v>128</v>
      </c>
      <c r="E118" s="41"/>
      <c r="F118" s="219" t="s">
        <v>184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128</v>
      </c>
      <c r="AU118" s="18" t="s">
        <v>82</v>
      </c>
    </row>
    <row r="119" s="12" customFormat="1" ht="25.92" customHeight="1">
      <c r="A119" s="12"/>
      <c r="B119" s="189"/>
      <c r="C119" s="190"/>
      <c r="D119" s="191" t="s">
        <v>71</v>
      </c>
      <c r="E119" s="192" t="s">
        <v>185</v>
      </c>
      <c r="F119" s="192" t="s">
        <v>186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P120+P123+P151+P170</f>
        <v>0</v>
      </c>
      <c r="Q119" s="197"/>
      <c r="R119" s="198">
        <f>R120+R123+R151+R170</f>
        <v>3.1803002</v>
      </c>
      <c r="S119" s="197"/>
      <c r="T119" s="199">
        <f>T120+T123+T151+T170</f>
        <v>1.78975974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82</v>
      </c>
      <c r="AT119" s="201" t="s">
        <v>71</v>
      </c>
      <c r="AU119" s="201" t="s">
        <v>72</v>
      </c>
      <c r="AY119" s="200" t="s">
        <v>118</v>
      </c>
      <c r="BK119" s="202">
        <f>BK120+BK123+BK151+BK170</f>
        <v>0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187</v>
      </c>
      <c r="F120" s="203" t="s">
        <v>188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SUM(P121:P122)</f>
        <v>0</v>
      </c>
      <c r="Q120" s="197"/>
      <c r="R120" s="198">
        <f>SUM(R121:R122)</f>
        <v>0</v>
      </c>
      <c r="S120" s="197"/>
      <c r="T120" s="19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82</v>
      </c>
      <c r="AT120" s="201" t="s">
        <v>71</v>
      </c>
      <c r="AU120" s="201" t="s">
        <v>80</v>
      </c>
      <c r="AY120" s="200" t="s">
        <v>118</v>
      </c>
      <c r="BK120" s="202">
        <f>SUM(BK121:BK122)</f>
        <v>0</v>
      </c>
    </row>
    <row r="121" s="2" customFormat="1" ht="21.75" customHeight="1">
      <c r="A121" s="39"/>
      <c r="B121" s="40"/>
      <c r="C121" s="205" t="s">
        <v>189</v>
      </c>
      <c r="D121" s="205" t="s">
        <v>121</v>
      </c>
      <c r="E121" s="206" t="s">
        <v>190</v>
      </c>
      <c r="F121" s="207" t="s">
        <v>191</v>
      </c>
      <c r="G121" s="208" t="s">
        <v>124</v>
      </c>
      <c r="H121" s="209">
        <v>266.06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192</v>
      </c>
      <c r="AT121" s="216" t="s">
        <v>121</v>
      </c>
      <c r="AU121" s="216" t="s">
        <v>82</v>
      </c>
      <c r="AY121" s="18" t="s">
        <v>118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192</v>
      </c>
      <c r="BM121" s="216" t="s">
        <v>193</v>
      </c>
    </row>
    <row r="122" s="14" customFormat="1">
      <c r="A122" s="14"/>
      <c r="B122" s="234"/>
      <c r="C122" s="235"/>
      <c r="D122" s="225" t="s">
        <v>130</v>
      </c>
      <c r="E122" s="236" t="s">
        <v>19</v>
      </c>
      <c r="F122" s="237" t="s">
        <v>194</v>
      </c>
      <c r="G122" s="235"/>
      <c r="H122" s="238">
        <v>266.06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130</v>
      </c>
      <c r="AU122" s="244" t="s">
        <v>82</v>
      </c>
      <c r="AV122" s="14" t="s">
        <v>82</v>
      </c>
      <c r="AW122" s="14" t="s">
        <v>33</v>
      </c>
      <c r="AX122" s="14" t="s">
        <v>80</v>
      </c>
      <c r="AY122" s="244" t="s">
        <v>118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195</v>
      </c>
      <c r="F123" s="203" t="s">
        <v>196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SUM(P124:P150)</f>
        <v>0</v>
      </c>
      <c r="Q123" s="197"/>
      <c r="R123" s="198">
        <f>SUM(R124:R150)</f>
        <v>2.73896154</v>
      </c>
      <c r="S123" s="197"/>
      <c r="T123" s="199">
        <f>SUM(T124:T150)</f>
        <v>1.5209197400000001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82</v>
      </c>
      <c r="AT123" s="201" t="s">
        <v>71</v>
      </c>
      <c r="AU123" s="201" t="s">
        <v>80</v>
      </c>
      <c r="AY123" s="200" t="s">
        <v>118</v>
      </c>
      <c r="BK123" s="202">
        <f>SUM(BK124:BK150)</f>
        <v>0</v>
      </c>
    </row>
    <row r="124" s="2" customFormat="1" ht="24.15" customHeight="1">
      <c r="A124" s="39"/>
      <c r="B124" s="40"/>
      <c r="C124" s="205" t="s">
        <v>8</v>
      </c>
      <c r="D124" s="205" t="s">
        <v>121</v>
      </c>
      <c r="E124" s="206" t="s">
        <v>197</v>
      </c>
      <c r="F124" s="207" t="s">
        <v>198</v>
      </c>
      <c r="G124" s="208" t="s">
        <v>124</v>
      </c>
      <c r="H124" s="209">
        <v>150.55000000000001</v>
      </c>
      <c r="I124" s="210"/>
      <c r="J124" s="211">
        <f>ROUND(I124*H124,2)</f>
        <v>0</v>
      </c>
      <c r="K124" s="207" t="s">
        <v>125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0.0030000000000000001</v>
      </c>
      <c r="T124" s="215">
        <f>S124*H124</f>
        <v>0.45165000000000005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192</v>
      </c>
      <c r="AT124" s="216" t="s">
        <v>121</v>
      </c>
      <c r="AU124" s="216" t="s">
        <v>82</v>
      </c>
      <c r="AY124" s="18" t="s">
        <v>118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192</v>
      </c>
      <c r="BM124" s="216" t="s">
        <v>199</v>
      </c>
    </row>
    <row r="125" s="2" customFormat="1">
      <c r="A125" s="39"/>
      <c r="B125" s="40"/>
      <c r="C125" s="41"/>
      <c r="D125" s="218" t="s">
        <v>128</v>
      </c>
      <c r="E125" s="41"/>
      <c r="F125" s="219" t="s">
        <v>200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128</v>
      </c>
      <c r="AU125" s="18" t="s">
        <v>82</v>
      </c>
    </row>
    <row r="126" s="13" customFormat="1">
      <c r="A126" s="13"/>
      <c r="B126" s="223"/>
      <c r="C126" s="224"/>
      <c r="D126" s="225" t="s">
        <v>130</v>
      </c>
      <c r="E126" s="226" t="s">
        <v>19</v>
      </c>
      <c r="F126" s="227" t="s">
        <v>201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130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118</v>
      </c>
    </row>
    <row r="127" s="14" customFormat="1">
      <c r="A127" s="14"/>
      <c r="B127" s="234"/>
      <c r="C127" s="235"/>
      <c r="D127" s="225" t="s">
        <v>130</v>
      </c>
      <c r="E127" s="236" t="s">
        <v>19</v>
      </c>
      <c r="F127" s="237" t="s">
        <v>202</v>
      </c>
      <c r="G127" s="235"/>
      <c r="H127" s="238">
        <v>150.55000000000001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130</v>
      </c>
      <c r="AU127" s="244" t="s">
        <v>82</v>
      </c>
      <c r="AV127" s="14" t="s">
        <v>82</v>
      </c>
      <c r="AW127" s="14" t="s">
        <v>33</v>
      </c>
      <c r="AX127" s="14" t="s">
        <v>80</v>
      </c>
      <c r="AY127" s="244" t="s">
        <v>118</v>
      </c>
    </row>
    <row r="128" s="2" customFormat="1" ht="24.15" customHeight="1">
      <c r="A128" s="39"/>
      <c r="B128" s="40"/>
      <c r="C128" s="205" t="s">
        <v>203</v>
      </c>
      <c r="D128" s="205" t="s">
        <v>121</v>
      </c>
      <c r="E128" s="206" t="s">
        <v>204</v>
      </c>
      <c r="F128" s="207" t="s">
        <v>205</v>
      </c>
      <c r="G128" s="208" t="s">
        <v>124</v>
      </c>
      <c r="H128" s="209">
        <v>79.617999999999995</v>
      </c>
      <c r="I128" s="210"/>
      <c r="J128" s="211">
        <f>ROUND(I128*H128,2)</f>
        <v>0</v>
      </c>
      <c r="K128" s="207" t="s">
        <v>125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0.013429999999999999</v>
      </c>
      <c r="T128" s="215">
        <f>S128*H128</f>
        <v>1.06926974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192</v>
      </c>
      <c r="AT128" s="216" t="s">
        <v>121</v>
      </c>
      <c r="AU128" s="216" t="s">
        <v>82</v>
      </c>
      <c r="AY128" s="18" t="s">
        <v>118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192</v>
      </c>
      <c r="BM128" s="216" t="s">
        <v>206</v>
      </c>
    </row>
    <row r="129" s="2" customFormat="1">
      <c r="A129" s="39"/>
      <c r="B129" s="40"/>
      <c r="C129" s="41"/>
      <c r="D129" s="218" t="s">
        <v>128</v>
      </c>
      <c r="E129" s="41"/>
      <c r="F129" s="219" t="s">
        <v>207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128</v>
      </c>
      <c r="AU129" s="18" t="s">
        <v>82</v>
      </c>
    </row>
    <row r="130" s="13" customFormat="1">
      <c r="A130" s="13"/>
      <c r="B130" s="223"/>
      <c r="C130" s="224"/>
      <c r="D130" s="225" t="s">
        <v>130</v>
      </c>
      <c r="E130" s="226" t="s">
        <v>19</v>
      </c>
      <c r="F130" s="227" t="s">
        <v>131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130</v>
      </c>
      <c r="AU130" s="233" t="s">
        <v>82</v>
      </c>
      <c r="AV130" s="13" t="s">
        <v>80</v>
      </c>
      <c r="AW130" s="13" t="s">
        <v>33</v>
      </c>
      <c r="AX130" s="13" t="s">
        <v>72</v>
      </c>
      <c r="AY130" s="233" t="s">
        <v>118</v>
      </c>
    </row>
    <row r="131" s="14" customFormat="1">
      <c r="A131" s="14"/>
      <c r="B131" s="234"/>
      <c r="C131" s="235"/>
      <c r="D131" s="225" t="s">
        <v>130</v>
      </c>
      <c r="E131" s="236" t="s">
        <v>19</v>
      </c>
      <c r="F131" s="237" t="s">
        <v>132</v>
      </c>
      <c r="G131" s="235"/>
      <c r="H131" s="238">
        <v>79.617999999999995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130</v>
      </c>
      <c r="AU131" s="244" t="s">
        <v>82</v>
      </c>
      <c r="AV131" s="14" t="s">
        <v>82</v>
      </c>
      <c r="AW131" s="14" t="s">
        <v>33</v>
      </c>
      <c r="AX131" s="14" t="s">
        <v>80</v>
      </c>
      <c r="AY131" s="244" t="s">
        <v>118</v>
      </c>
    </row>
    <row r="132" s="2" customFormat="1" ht="16.5" customHeight="1">
      <c r="A132" s="39"/>
      <c r="B132" s="40"/>
      <c r="C132" s="205" t="s">
        <v>208</v>
      </c>
      <c r="D132" s="205" t="s">
        <v>121</v>
      </c>
      <c r="E132" s="206" t="s">
        <v>209</v>
      </c>
      <c r="F132" s="207" t="s">
        <v>210</v>
      </c>
      <c r="G132" s="208" t="s">
        <v>124</v>
      </c>
      <c r="H132" s="209">
        <v>79.617999999999995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192</v>
      </c>
      <c r="AT132" s="216" t="s">
        <v>121</v>
      </c>
      <c r="AU132" s="216" t="s">
        <v>82</v>
      </c>
      <c r="AY132" s="18" t="s">
        <v>118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192</v>
      </c>
      <c r="BM132" s="216" t="s">
        <v>211</v>
      </c>
    </row>
    <row r="133" s="2" customFormat="1" ht="24.15" customHeight="1">
      <c r="A133" s="39"/>
      <c r="B133" s="40"/>
      <c r="C133" s="205" t="s">
        <v>212</v>
      </c>
      <c r="D133" s="205" t="s">
        <v>121</v>
      </c>
      <c r="E133" s="206" t="s">
        <v>213</v>
      </c>
      <c r="F133" s="207" t="s">
        <v>214</v>
      </c>
      <c r="G133" s="208" t="s">
        <v>159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192</v>
      </c>
      <c r="AT133" s="216" t="s">
        <v>121</v>
      </c>
      <c r="AU133" s="216" t="s">
        <v>82</v>
      </c>
      <c r="AY133" s="18" t="s">
        <v>118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192</v>
      </c>
      <c r="BM133" s="216" t="s">
        <v>215</v>
      </c>
    </row>
    <row r="134" s="2" customFormat="1" ht="24.15" customHeight="1">
      <c r="A134" s="39"/>
      <c r="B134" s="40"/>
      <c r="C134" s="205" t="s">
        <v>192</v>
      </c>
      <c r="D134" s="205" t="s">
        <v>121</v>
      </c>
      <c r="E134" s="206" t="s">
        <v>216</v>
      </c>
      <c r="F134" s="207" t="s">
        <v>217</v>
      </c>
      <c r="G134" s="208" t="s">
        <v>218</v>
      </c>
      <c r="H134" s="209">
        <v>0.85599999999999998</v>
      </c>
      <c r="I134" s="210"/>
      <c r="J134" s="211">
        <f>ROUND(I134*H134,2)</f>
        <v>0</v>
      </c>
      <c r="K134" s="207" t="s">
        <v>125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0.00189</v>
      </c>
      <c r="R134" s="214">
        <f>Q134*H134</f>
        <v>0.00161784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192</v>
      </c>
      <c r="AT134" s="216" t="s">
        <v>121</v>
      </c>
      <c r="AU134" s="216" t="s">
        <v>82</v>
      </c>
      <c r="AY134" s="18" t="s">
        <v>118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192</v>
      </c>
      <c r="BM134" s="216" t="s">
        <v>219</v>
      </c>
    </row>
    <row r="135" s="2" customFormat="1">
      <c r="A135" s="39"/>
      <c r="B135" s="40"/>
      <c r="C135" s="41"/>
      <c r="D135" s="218" t="s">
        <v>128</v>
      </c>
      <c r="E135" s="41"/>
      <c r="F135" s="219" t="s">
        <v>220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128</v>
      </c>
      <c r="AU135" s="18" t="s">
        <v>82</v>
      </c>
    </row>
    <row r="136" s="2" customFormat="1" ht="16.5" customHeight="1">
      <c r="A136" s="39"/>
      <c r="B136" s="40"/>
      <c r="C136" s="205" t="s">
        <v>221</v>
      </c>
      <c r="D136" s="205" t="s">
        <v>121</v>
      </c>
      <c r="E136" s="206" t="s">
        <v>222</v>
      </c>
      <c r="F136" s="207" t="s">
        <v>223</v>
      </c>
      <c r="G136" s="208" t="s">
        <v>124</v>
      </c>
      <c r="H136" s="209">
        <v>150.55000000000001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192</v>
      </c>
      <c r="AT136" s="216" t="s">
        <v>121</v>
      </c>
      <c r="AU136" s="216" t="s">
        <v>82</v>
      </c>
      <c r="AY136" s="18" t="s">
        <v>118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192</v>
      </c>
      <c r="BM136" s="216" t="s">
        <v>224</v>
      </c>
    </row>
    <row r="137" s="13" customFormat="1">
      <c r="A137" s="13"/>
      <c r="B137" s="223"/>
      <c r="C137" s="224"/>
      <c r="D137" s="225" t="s">
        <v>130</v>
      </c>
      <c r="E137" s="226" t="s">
        <v>19</v>
      </c>
      <c r="F137" s="227" t="s">
        <v>201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130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118</v>
      </c>
    </row>
    <row r="138" s="14" customFormat="1">
      <c r="A138" s="14"/>
      <c r="B138" s="234"/>
      <c r="C138" s="235"/>
      <c r="D138" s="225" t="s">
        <v>130</v>
      </c>
      <c r="E138" s="236" t="s">
        <v>19</v>
      </c>
      <c r="F138" s="237" t="s">
        <v>202</v>
      </c>
      <c r="G138" s="235"/>
      <c r="H138" s="238">
        <v>150.55000000000001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130</v>
      </c>
      <c r="AU138" s="244" t="s">
        <v>82</v>
      </c>
      <c r="AV138" s="14" t="s">
        <v>82</v>
      </c>
      <c r="AW138" s="14" t="s">
        <v>33</v>
      </c>
      <c r="AX138" s="14" t="s">
        <v>80</v>
      </c>
      <c r="AY138" s="244" t="s">
        <v>118</v>
      </c>
    </row>
    <row r="139" s="2" customFormat="1" ht="16.5" customHeight="1">
      <c r="A139" s="39"/>
      <c r="B139" s="40"/>
      <c r="C139" s="245" t="s">
        <v>225</v>
      </c>
      <c r="D139" s="245" t="s">
        <v>140</v>
      </c>
      <c r="E139" s="246" t="s">
        <v>226</v>
      </c>
      <c r="F139" s="247" t="s">
        <v>227</v>
      </c>
      <c r="G139" s="248" t="s">
        <v>218</v>
      </c>
      <c r="H139" s="249">
        <v>0.85599999999999998</v>
      </c>
      <c r="I139" s="250"/>
      <c r="J139" s="251">
        <f>ROUND(I139*H139,2)</f>
        <v>0</v>
      </c>
      <c r="K139" s="247" t="s">
        <v>125</v>
      </c>
      <c r="L139" s="252"/>
      <c r="M139" s="253" t="s">
        <v>19</v>
      </c>
      <c r="N139" s="254" t="s">
        <v>43</v>
      </c>
      <c r="O139" s="85"/>
      <c r="P139" s="214">
        <f>O139*H139</f>
        <v>0</v>
      </c>
      <c r="Q139" s="214">
        <v>0.55000000000000004</v>
      </c>
      <c r="R139" s="214">
        <f>Q139*H139</f>
        <v>0.47080000000000005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228</v>
      </c>
      <c r="AT139" s="216" t="s">
        <v>140</v>
      </c>
      <c r="AU139" s="216" t="s">
        <v>82</v>
      </c>
      <c r="AY139" s="18" t="s">
        <v>118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192</v>
      </c>
      <c r="BM139" s="216" t="s">
        <v>229</v>
      </c>
    </row>
    <row r="140" s="14" customFormat="1">
      <c r="A140" s="14"/>
      <c r="B140" s="234"/>
      <c r="C140" s="235"/>
      <c r="D140" s="225" t="s">
        <v>130</v>
      </c>
      <c r="E140" s="236" t="s">
        <v>19</v>
      </c>
      <c r="F140" s="237" t="s">
        <v>230</v>
      </c>
      <c r="G140" s="235"/>
      <c r="H140" s="238">
        <v>0.74399999999999999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130</v>
      </c>
      <c r="AU140" s="244" t="s">
        <v>82</v>
      </c>
      <c r="AV140" s="14" t="s">
        <v>82</v>
      </c>
      <c r="AW140" s="14" t="s">
        <v>33</v>
      </c>
      <c r="AX140" s="14" t="s">
        <v>80</v>
      </c>
      <c r="AY140" s="244" t="s">
        <v>118</v>
      </c>
    </row>
    <row r="141" s="14" customFormat="1">
      <c r="A141" s="14"/>
      <c r="B141" s="234"/>
      <c r="C141" s="235"/>
      <c r="D141" s="225" t="s">
        <v>130</v>
      </c>
      <c r="E141" s="235"/>
      <c r="F141" s="237" t="s">
        <v>231</v>
      </c>
      <c r="G141" s="235"/>
      <c r="H141" s="238">
        <v>0.85599999999999998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130</v>
      </c>
      <c r="AU141" s="244" t="s">
        <v>82</v>
      </c>
      <c r="AV141" s="14" t="s">
        <v>82</v>
      </c>
      <c r="AW141" s="14" t="s">
        <v>4</v>
      </c>
      <c r="AX141" s="14" t="s">
        <v>80</v>
      </c>
      <c r="AY141" s="244" t="s">
        <v>118</v>
      </c>
    </row>
    <row r="142" s="2" customFormat="1" ht="24.15" customHeight="1">
      <c r="A142" s="39"/>
      <c r="B142" s="40"/>
      <c r="C142" s="205" t="s">
        <v>232</v>
      </c>
      <c r="D142" s="205" t="s">
        <v>121</v>
      </c>
      <c r="E142" s="206" t="s">
        <v>233</v>
      </c>
      <c r="F142" s="207" t="s">
        <v>234</v>
      </c>
      <c r="G142" s="208" t="s">
        <v>218</v>
      </c>
      <c r="H142" s="209">
        <v>0.74399999999999999</v>
      </c>
      <c r="I142" s="210"/>
      <c r="J142" s="211">
        <f>ROUND(I142*H142,2)</f>
        <v>0</v>
      </c>
      <c r="K142" s="207" t="s">
        <v>125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0.023300000000000001</v>
      </c>
      <c r="R142" s="214">
        <f>Q142*H142</f>
        <v>0.017335200000000002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192</v>
      </c>
      <c r="AT142" s="216" t="s">
        <v>121</v>
      </c>
      <c r="AU142" s="216" t="s">
        <v>82</v>
      </c>
      <c r="AY142" s="18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192</v>
      </c>
      <c r="BM142" s="216" t="s">
        <v>235</v>
      </c>
    </row>
    <row r="143" s="2" customFormat="1">
      <c r="A143" s="39"/>
      <c r="B143" s="40"/>
      <c r="C143" s="41"/>
      <c r="D143" s="218" t="s">
        <v>128</v>
      </c>
      <c r="E143" s="41"/>
      <c r="F143" s="219" t="s">
        <v>236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82</v>
      </c>
    </row>
    <row r="144" s="2" customFormat="1" ht="16.5" customHeight="1">
      <c r="A144" s="39"/>
      <c r="B144" s="40"/>
      <c r="C144" s="205" t="s">
        <v>237</v>
      </c>
      <c r="D144" s="205" t="s">
        <v>121</v>
      </c>
      <c r="E144" s="206" t="s">
        <v>238</v>
      </c>
      <c r="F144" s="207" t="s">
        <v>239</v>
      </c>
      <c r="G144" s="208" t="s">
        <v>124</v>
      </c>
      <c r="H144" s="209">
        <v>79.617999999999995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192</v>
      </c>
      <c r="AT144" s="216" t="s">
        <v>121</v>
      </c>
      <c r="AU144" s="216" t="s">
        <v>82</v>
      </c>
      <c r="AY144" s="18" t="s">
        <v>118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192</v>
      </c>
      <c r="BM144" s="216" t="s">
        <v>240</v>
      </c>
    </row>
    <row r="145" s="2" customFormat="1" ht="24.15" customHeight="1">
      <c r="A145" s="39"/>
      <c r="B145" s="40"/>
      <c r="C145" s="205" t="s">
        <v>7</v>
      </c>
      <c r="D145" s="205" t="s">
        <v>121</v>
      </c>
      <c r="E145" s="206" t="s">
        <v>241</v>
      </c>
      <c r="F145" s="207" t="s">
        <v>242</v>
      </c>
      <c r="G145" s="208" t="s">
        <v>124</v>
      </c>
      <c r="H145" s="209">
        <v>79.617999999999995</v>
      </c>
      <c r="I145" s="210"/>
      <c r="J145" s="211">
        <f>ROUND(I145*H145,2)</f>
        <v>0</v>
      </c>
      <c r="K145" s="207" t="s">
        <v>125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0.028250000000000001</v>
      </c>
      <c r="R145" s="214">
        <f>Q145*H145</f>
        <v>2.2492084999999999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192</v>
      </c>
      <c r="AT145" s="216" t="s">
        <v>121</v>
      </c>
      <c r="AU145" s="216" t="s">
        <v>82</v>
      </c>
      <c r="AY145" s="18" t="s">
        <v>118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192</v>
      </c>
      <c r="BM145" s="216" t="s">
        <v>243</v>
      </c>
    </row>
    <row r="146" s="2" customFormat="1">
      <c r="A146" s="39"/>
      <c r="B146" s="40"/>
      <c r="C146" s="41"/>
      <c r="D146" s="218" t="s">
        <v>128</v>
      </c>
      <c r="E146" s="41"/>
      <c r="F146" s="219" t="s">
        <v>244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128</v>
      </c>
      <c r="AU146" s="18" t="s">
        <v>82</v>
      </c>
    </row>
    <row r="147" s="13" customFormat="1">
      <c r="A147" s="13"/>
      <c r="B147" s="223"/>
      <c r="C147" s="224"/>
      <c r="D147" s="225" t="s">
        <v>130</v>
      </c>
      <c r="E147" s="226" t="s">
        <v>19</v>
      </c>
      <c r="F147" s="227" t="s">
        <v>131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130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118</v>
      </c>
    </row>
    <row r="148" s="14" customFormat="1">
      <c r="A148" s="14"/>
      <c r="B148" s="234"/>
      <c r="C148" s="235"/>
      <c r="D148" s="225" t="s">
        <v>130</v>
      </c>
      <c r="E148" s="236" t="s">
        <v>19</v>
      </c>
      <c r="F148" s="237" t="s">
        <v>132</v>
      </c>
      <c r="G148" s="235"/>
      <c r="H148" s="238">
        <v>79.617999999999995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130</v>
      </c>
      <c r="AU148" s="244" t="s">
        <v>82</v>
      </c>
      <c r="AV148" s="14" t="s">
        <v>82</v>
      </c>
      <c r="AW148" s="14" t="s">
        <v>33</v>
      </c>
      <c r="AX148" s="14" t="s">
        <v>80</v>
      </c>
      <c r="AY148" s="244" t="s">
        <v>118</v>
      </c>
    </row>
    <row r="149" s="2" customFormat="1" ht="24.15" customHeight="1">
      <c r="A149" s="39"/>
      <c r="B149" s="40"/>
      <c r="C149" s="205" t="s">
        <v>245</v>
      </c>
      <c r="D149" s="205" t="s">
        <v>121</v>
      </c>
      <c r="E149" s="206" t="s">
        <v>246</v>
      </c>
      <c r="F149" s="207" t="s">
        <v>247</v>
      </c>
      <c r="G149" s="208" t="s">
        <v>248</v>
      </c>
      <c r="H149" s="255"/>
      <c r="I149" s="210"/>
      <c r="J149" s="211">
        <f>ROUND(I149*H149,2)</f>
        <v>0</v>
      </c>
      <c r="K149" s="207" t="s">
        <v>125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192</v>
      </c>
      <c r="AT149" s="216" t="s">
        <v>121</v>
      </c>
      <c r="AU149" s="216" t="s">
        <v>82</v>
      </c>
      <c r="AY149" s="18" t="s">
        <v>118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192</v>
      </c>
      <c r="BM149" s="216" t="s">
        <v>249</v>
      </c>
    </row>
    <row r="150" s="2" customFormat="1">
      <c r="A150" s="39"/>
      <c r="B150" s="40"/>
      <c r="C150" s="41"/>
      <c r="D150" s="218" t="s">
        <v>128</v>
      </c>
      <c r="E150" s="41"/>
      <c r="F150" s="219" t="s">
        <v>250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128</v>
      </c>
      <c r="AU150" s="18" t="s">
        <v>82</v>
      </c>
    </row>
    <row r="151" s="12" customFormat="1" ht="22.8" customHeight="1">
      <c r="A151" s="12"/>
      <c r="B151" s="189"/>
      <c r="C151" s="190"/>
      <c r="D151" s="191" t="s">
        <v>71</v>
      </c>
      <c r="E151" s="203" t="s">
        <v>251</v>
      </c>
      <c r="F151" s="203" t="s">
        <v>252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SUM(P152:P169)</f>
        <v>0</v>
      </c>
      <c r="Q151" s="197"/>
      <c r="R151" s="198">
        <f>SUM(R152:R169)</f>
        <v>0</v>
      </c>
      <c r="S151" s="197"/>
      <c r="T151" s="199">
        <f>SUM(T152:T169)</f>
        <v>0.26884000000000002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82</v>
      </c>
      <c r="AT151" s="201" t="s">
        <v>71</v>
      </c>
      <c r="AU151" s="201" t="s">
        <v>80</v>
      </c>
      <c r="AY151" s="200" t="s">
        <v>118</v>
      </c>
      <c r="BK151" s="202">
        <f>SUM(BK152:BK169)</f>
        <v>0</v>
      </c>
    </row>
    <row r="152" s="2" customFormat="1" ht="16.5" customHeight="1">
      <c r="A152" s="39"/>
      <c r="B152" s="40"/>
      <c r="C152" s="205" t="s">
        <v>253</v>
      </c>
      <c r="D152" s="205" t="s">
        <v>121</v>
      </c>
      <c r="E152" s="206" t="s">
        <v>254</v>
      </c>
      <c r="F152" s="207" t="s">
        <v>255</v>
      </c>
      <c r="G152" s="208" t="s">
        <v>135</v>
      </c>
      <c r="H152" s="209">
        <v>103.40000000000001</v>
      </c>
      <c r="I152" s="210"/>
      <c r="J152" s="211">
        <f>ROUND(I152*H152,2)</f>
        <v>0</v>
      </c>
      <c r="K152" s="207" t="s">
        <v>125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0.0025999999999999999</v>
      </c>
      <c r="T152" s="215">
        <f>S152*H152</f>
        <v>0.26884000000000002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192</v>
      </c>
      <c r="AT152" s="216" t="s">
        <v>121</v>
      </c>
      <c r="AU152" s="216" t="s">
        <v>82</v>
      </c>
      <c r="AY152" s="18" t="s">
        <v>118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192</v>
      </c>
      <c r="BM152" s="216" t="s">
        <v>256</v>
      </c>
    </row>
    <row r="153" s="2" customFormat="1">
      <c r="A153" s="39"/>
      <c r="B153" s="40"/>
      <c r="C153" s="41"/>
      <c r="D153" s="218" t="s">
        <v>128</v>
      </c>
      <c r="E153" s="41"/>
      <c r="F153" s="219" t="s">
        <v>257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128</v>
      </c>
      <c r="AU153" s="18" t="s">
        <v>82</v>
      </c>
    </row>
    <row r="154" s="14" customFormat="1">
      <c r="A154" s="14"/>
      <c r="B154" s="234"/>
      <c r="C154" s="235"/>
      <c r="D154" s="225" t="s">
        <v>130</v>
      </c>
      <c r="E154" s="236" t="s">
        <v>19</v>
      </c>
      <c r="F154" s="237" t="s">
        <v>258</v>
      </c>
      <c r="G154" s="235"/>
      <c r="H154" s="238">
        <v>103.40000000000001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130</v>
      </c>
      <c r="AU154" s="244" t="s">
        <v>82</v>
      </c>
      <c r="AV154" s="14" t="s">
        <v>82</v>
      </c>
      <c r="AW154" s="14" t="s">
        <v>33</v>
      </c>
      <c r="AX154" s="14" t="s">
        <v>80</v>
      </c>
      <c r="AY154" s="244" t="s">
        <v>118</v>
      </c>
    </row>
    <row r="155" s="2" customFormat="1" ht="16.5" customHeight="1">
      <c r="A155" s="39"/>
      <c r="B155" s="40"/>
      <c r="C155" s="205" t="s">
        <v>259</v>
      </c>
      <c r="D155" s="205" t="s">
        <v>121</v>
      </c>
      <c r="E155" s="206" t="s">
        <v>260</v>
      </c>
      <c r="F155" s="207" t="s">
        <v>261</v>
      </c>
      <c r="G155" s="208" t="s">
        <v>135</v>
      </c>
      <c r="H155" s="209">
        <v>103.40000000000001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192</v>
      </c>
      <c r="AT155" s="216" t="s">
        <v>121</v>
      </c>
      <c r="AU155" s="216" t="s">
        <v>82</v>
      </c>
      <c r="AY155" s="18" t="s">
        <v>118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192</v>
      </c>
      <c r="BM155" s="216" t="s">
        <v>262</v>
      </c>
    </row>
    <row r="156" s="2" customFormat="1" ht="16.5" customHeight="1">
      <c r="A156" s="39"/>
      <c r="B156" s="40"/>
      <c r="C156" s="205" t="s">
        <v>263</v>
      </c>
      <c r="D156" s="205" t="s">
        <v>121</v>
      </c>
      <c r="E156" s="206" t="s">
        <v>264</v>
      </c>
      <c r="F156" s="207" t="s">
        <v>265</v>
      </c>
      <c r="G156" s="208" t="s">
        <v>159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192</v>
      </c>
      <c r="AT156" s="216" t="s">
        <v>121</v>
      </c>
      <c r="AU156" s="216" t="s">
        <v>82</v>
      </c>
      <c r="AY156" s="18" t="s">
        <v>118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192</v>
      </c>
      <c r="BM156" s="216" t="s">
        <v>266</v>
      </c>
    </row>
    <row r="157" s="2" customFormat="1" ht="16.5" customHeight="1">
      <c r="A157" s="39"/>
      <c r="B157" s="40"/>
      <c r="C157" s="205" t="s">
        <v>267</v>
      </c>
      <c r="D157" s="205" t="s">
        <v>121</v>
      </c>
      <c r="E157" s="206" t="s">
        <v>268</v>
      </c>
      <c r="F157" s="207" t="s">
        <v>269</v>
      </c>
      <c r="G157" s="208" t="s">
        <v>135</v>
      </c>
      <c r="H157" s="209">
        <v>51.700000000000003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192</v>
      </c>
      <c r="AT157" s="216" t="s">
        <v>121</v>
      </c>
      <c r="AU157" s="216" t="s">
        <v>82</v>
      </c>
      <c r="AY157" s="18" t="s">
        <v>118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192</v>
      </c>
      <c r="BM157" s="216" t="s">
        <v>270</v>
      </c>
    </row>
    <row r="158" s="2" customFormat="1" ht="16.5" customHeight="1">
      <c r="A158" s="39"/>
      <c r="B158" s="40"/>
      <c r="C158" s="205" t="s">
        <v>271</v>
      </c>
      <c r="D158" s="205" t="s">
        <v>121</v>
      </c>
      <c r="E158" s="206" t="s">
        <v>272</v>
      </c>
      <c r="F158" s="207" t="s">
        <v>273</v>
      </c>
      <c r="G158" s="208" t="s">
        <v>274</v>
      </c>
      <c r="H158" s="209">
        <v>5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192</v>
      </c>
      <c r="AT158" s="216" t="s">
        <v>121</v>
      </c>
      <c r="AU158" s="216" t="s">
        <v>82</v>
      </c>
      <c r="AY158" s="18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192</v>
      </c>
      <c r="BM158" s="216" t="s">
        <v>275</v>
      </c>
    </row>
    <row r="159" s="2" customFormat="1" ht="21.75" customHeight="1">
      <c r="A159" s="39"/>
      <c r="B159" s="40"/>
      <c r="C159" s="205" t="s">
        <v>276</v>
      </c>
      <c r="D159" s="205" t="s">
        <v>121</v>
      </c>
      <c r="E159" s="206" t="s">
        <v>277</v>
      </c>
      <c r="F159" s="207" t="s">
        <v>278</v>
      </c>
      <c r="G159" s="208" t="s">
        <v>124</v>
      </c>
      <c r="H159" s="209">
        <v>188.18799999999999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192</v>
      </c>
      <c r="AT159" s="216" t="s">
        <v>121</v>
      </c>
      <c r="AU159" s="216" t="s">
        <v>82</v>
      </c>
      <c r="AY159" s="18" t="s">
        <v>118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192</v>
      </c>
      <c r="BM159" s="216" t="s">
        <v>279</v>
      </c>
    </row>
    <row r="160" s="13" customFormat="1">
      <c r="A160" s="13"/>
      <c r="B160" s="223"/>
      <c r="C160" s="224"/>
      <c r="D160" s="225" t="s">
        <v>130</v>
      </c>
      <c r="E160" s="226" t="s">
        <v>19</v>
      </c>
      <c r="F160" s="227" t="s">
        <v>280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130</v>
      </c>
      <c r="AU160" s="233" t="s">
        <v>82</v>
      </c>
      <c r="AV160" s="13" t="s">
        <v>80</v>
      </c>
      <c r="AW160" s="13" t="s">
        <v>33</v>
      </c>
      <c r="AX160" s="13" t="s">
        <v>72</v>
      </c>
      <c r="AY160" s="233" t="s">
        <v>118</v>
      </c>
    </row>
    <row r="161" s="14" customFormat="1">
      <c r="A161" s="14"/>
      <c r="B161" s="234"/>
      <c r="C161" s="235"/>
      <c r="D161" s="225" t="s">
        <v>130</v>
      </c>
      <c r="E161" s="236" t="s">
        <v>19</v>
      </c>
      <c r="F161" s="237" t="s">
        <v>281</v>
      </c>
      <c r="G161" s="235"/>
      <c r="H161" s="238">
        <v>188.18799999999999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130</v>
      </c>
      <c r="AU161" s="244" t="s">
        <v>82</v>
      </c>
      <c r="AV161" s="14" t="s">
        <v>82</v>
      </c>
      <c r="AW161" s="14" t="s">
        <v>33</v>
      </c>
      <c r="AX161" s="14" t="s">
        <v>80</v>
      </c>
      <c r="AY161" s="244" t="s">
        <v>118</v>
      </c>
    </row>
    <row r="162" s="2" customFormat="1" ht="16.5" customHeight="1">
      <c r="A162" s="39"/>
      <c r="B162" s="40"/>
      <c r="C162" s="205" t="s">
        <v>282</v>
      </c>
      <c r="D162" s="205" t="s">
        <v>121</v>
      </c>
      <c r="E162" s="206" t="s">
        <v>283</v>
      </c>
      <c r="F162" s="207" t="s">
        <v>284</v>
      </c>
      <c r="G162" s="208" t="s">
        <v>124</v>
      </c>
      <c r="H162" s="209">
        <v>112.913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192</v>
      </c>
      <c r="AT162" s="216" t="s">
        <v>121</v>
      </c>
      <c r="AU162" s="216" t="s">
        <v>82</v>
      </c>
      <c r="AY162" s="18" t="s">
        <v>118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192</v>
      </c>
      <c r="BM162" s="216" t="s">
        <v>285</v>
      </c>
    </row>
    <row r="163" s="13" customFormat="1">
      <c r="A163" s="13"/>
      <c r="B163" s="223"/>
      <c r="C163" s="224"/>
      <c r="D163" s="225" t="s">
        <v>130</v>
      </c>
      <c r="E163" s="226" t="s">
        <v>19</v>
      </c>
      <c r="F163" s="227" t="s">
        <v>286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130</v>
      </c>
      <c r="AU163" s="233" t="s">
        <v>82</v>
      </c>
      <c r="AV163" s="13" t="s">
        <v>80</v>
      </c>
      <c r="AW163" s="13" t="s">
        <v>33</v>
      </c>
      <c r="AX163" s="13" t="s">
        <v>72</v>
      </c>
      <c r="AY163" s="233" t="s">
        <v>118</v>
      </c>
    </row>
    <row r="164" s="14" customFormat="1">
      <c r="A164" s="14"/>
      <c r="B164" s="234"/>
      <c r="C164" s="235"/>
      <c r="D164" s="225" t="s">
        <v>130</v>
      </c>
      <c r="E164" s="236" t="s">
        <v>19</v>
      </c>
      <c r="F164" s="237" t="s">
        <v>287</v>
      </c>
      <c r="G164" s="235"/>
      <c r="H164" s="238">
        <v>112.913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130</v>
      </c>
      <c r="AU164" s="244" t="s">
        <v>82</v>
      </c>
      <c r="AV164" s="14" t="s">
        <v>82</v>
      </c>
      <c r="AW164" s="14" t="s">
        <v>33</v>
      </c>
      <c r="AX164" s="14" t="s">
        <v>80</v>
      </c>
      <c r="AY164" s="244" t="s">
        <v>118</v>
      </c>
    </row>
    <row r="165" s="2" customFormat="1" ht="16.5" customHeight="1">
      <c r="A165" s="39"/>
      <c r="B165" s="40"/>
      <c r="C165" s="205" t="s">
        <v>288</v>
      </c>
      <c r="D165" s="205" t="s">
        <v>121</v>
      </c>
      <c r="E165" s="206" t="s">
        <v>289</v>
      </c>
      <c r="F165" s="207" t="s">
        <v>290</v>
      </c>
      <c r="G165" s="208" t="s">
        <v>124</v>
      </c>
      <c r="H165" s="209">
        <v>451.65100000000001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192</v>
      </c>
      <c r="AT165" s="216" t="s">
        <v>121</v>
      </c>
      <c r="AU165" s="216" t="s">
        <v>82</v>
      </c>
      <c r="AY165" s="18" t="s">
        <v>118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192</v>
      </c>
      <c r="BM165" s="216" t="s">
        <v>291</v>
      </c>
    </row>
    <row r="166" s="13" customFormat="1">
      <c r="A166" s="13"/>
      <c r="B166" s="223"/>
      <c r="C166" s="224"/>
      <c r="D166" s="225" t="s">
        <v>130</v>
      </c>
      <c r="E166" s="226" t="s">
        <v>19</v>
      </c>
      <c r="F166" s="227" t="s">
        <v>292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130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118</v>
      </c>
    </row>
    <row r="167" s="14" customFormat="1">
      <c r="A167" s="14"/>
      <c r="B167" s="234"/>
      <c r="C167" s="235"/>
      <c r="D167" s="225" t="s">
        <v>130</v>
      </c>
      <c r="E167" s="236" t="s">
        <v>19</v>
      </c>
      <c r="F167" s="237" t="s">
        <v>293</v>
      </c>
      <c r="G167" s="235"/>
      <c r="H167" s="238">
        <v>451.65100000000001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130</v>
      </c>
      <c r="AU167" s="244" t="s">
        <v>82</v>
      </c>
      <c r="AV167" s="14" t="s">
        <v>82</v>
      </c>
      <c r="AW167" s="14" t="s">
        <v>33</v>
      </c>
      <c r="AX167" s="14" t="s">
        <v>80</v>
      </c>
      <c r="AY167" s="244" t="s">
        <v>118</v>
      </c>
    </row>
    <row r="168" s="2" customFormat="1" ht="33" customHeight="1">
      <c r="A168" s="39"/>
      <c r="B168" s="40"/>
      <c r="C168" s="205" t="s">
        <v>294</v>
      </c>
      <c r="D168" s="205" t="s">
        <v>121</v>
      </c>
      <c r="E168" s="206" t="s">
        <v>295</v>
      </c>
      <c r="F168" s="207" t="s">
        <v>296</v>
      </c>
      <c r="G168" s="208" t="s">
        <v>248</v>
      </c>
      <c r="H168" s="255"/>
      <c r="I168" s="210"/>
      <c r="J168" s="211">
        <f>ROUND(I168*H168,2)</f>
        <v>0</v>
      </c>
      <c r="K168" s="207" t="s">
        <v>125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192</v>
      </c>
      <c r="AT168" s="216" t="s">
        <v>121</v>
      </c>
      <c r="AU168" s="216" t="s">
        <v>82</v>
      </c>
      <c r="AY168" s="18" t="s">
        <v>118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192</v>
      </c>
      <c r="BM168" s="216" t="s">
        <v>297</v>
      </c>
    </row>
    <row r="169" s="2" customFormat="1">
      <c r="A169" s="39"/>
      <c r="B169" s="40"/>
      <c r="C169" s="41"/>
      <c r="D169" s="218" t="s">
        <v>128</v>
      </c>
      <c r="E169" s="41"/>
      <c r="F169" s="219" t="s">
        <v>298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128</v>
      </c>
      <c r="AU169" s="18" t="s">
        <v>82</v>
      </c>
    </row>
    <row r="170" s="12" customFormat="1" ht="22.8" customHeight="1">
      <c r="A170" s="12"/>
      <c r="B170" s="189"/>
      <c r="C170" s="190"/>
      <c r="D170" s="191" t="s">
        <v>71</v>
      </c>
      <c r="E170" s="203" t="s">
        <v>299</v>
      </c>
      <c r="F170" s="203" t="s">
        <v>300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SUM(P171:P182)</f>
        <v>0</v>
      </c>
      <c r="Q170" s="197"/>
      <c r="R170" s="198">
        <f>SUM(R171:R182)</f>
        <v>0.44133865999999999</v>
      </c>
      <c r="S170" s="197"/>
      <c r="T170" s="199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82</v>
      </c>
      <c r="AT170" s="201" t="s">
        <v>71</v>
      </c>
      <c r="AU170" s="201" t="s">
        <v>80</v>
      </c>
      <c r="AY170" s="200" t="s">
        <v>118</v>
      </c>
      <c r="BK170" s="202">
        <f>SUM(BK171:BK182)</f>
        <v>0</v>
      </c>
    </row>
    <row r="171" s="2" customFormat="1" ht="16.5" customHeight="1">
      <c r="A171" s="39"/>
      <c r="B171" s="40"/>
      <c r="C171" s="205" t="s">
        <v>228</v>
      </c>
      <c r="D171" s="205" t="s">
        <v>121</v>
      </c>
      <c r="E171" s="206" t="s">
        <v>301</v>
      </c>
      <c r="F171" s="207" t="s">
        <v>302</v>
      </c>
      <c r="G171" s="208" t="s">
        <v>124</v>
      </c>
      <c r="H171" s="209">
        <v>831.79100000000005</v>
      </c>
      <c r="I171" s="210"/>
      <c r="J171" s="211">
        <f>ROUND(I171*H171,2)</f>
        <v>0</v>
      </c>
      <c r="K171" s="207" t="s">
        <v>125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6.0000000000000002E-05</v>
      </c>
      <c r="R171" s="214">
        <f>Q171*H171</f>
        <v>0.049907460000000008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192</v>
      </c>
      <c r="AT171" s="216" t="s">
        <v>121</v>
      </c>
      <c r="AU171" s="216" t="s">
        <v>82</v>
      </c>
      <c r="AY171" s="18" t="s">
        <v>118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192</v>
      </c>
      <c r="BM171" s="216" t="s">
        <v>303</v>
      </c>
    </row>
    <row r="172" s="2" customFormat="1">
      <c r="A172" s="39"/>
      <c r="B172" s="40"/>
      <c r="C172" s="41"/>
      <c r="D172" s="218" t="s">
        <v>128</v>
      </c>
      <c r="E172" s="41"/>
      <c r="F172" s="219" t="s">
        <v>304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128</v>
      </c>
      <c r="AU172" s="18" t="s">
        <v>82</v>
      </c>
    </row>
    <row r="173" s="13" customFormat="1">
      <c r="A173" s="13"/>
      <c r="B173" s="223"/>
      <c r="C173" s="224"/>
      <c r="D173" s="225" t="s">
        <v>130</v>
      </c>
      <c r="E173" s="226" t="s">
        <v>19</v>
      </c>
      <c r="F173" s="227" t="s">
        <v>305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130</v>
      </c>
      <c r="AU173" s="233" t="s">
        <v>82</v>
      </c>
      <c r="AV173" s="13" t="s">
        <v>80</v>
      </c>
      <c r="AW173" s="13" t="s">
        <v>33</v>
      </c>
      <c r="AX173" s="13" t="s">
        <v>72</v>
      </c>
      <c r="AY173" s="233" t="s">
        <v>118</v>
      </c>
    </row>
    <row r="174" s="14" customFormat="1">
      <c r="A174" s="14"/>
      <c r="B174" s="234"/>
      <c r="C174" s="235"/>
      <c r="D174" s="225" t="s">
        <v>130</v>
      </c>
      <c r="E174" s="236" t="s">
        <v>19</v>
      </c>
      <c r="F174" s="237" t="s">
        <v>306</v>
      </c>
      <c r="G174" s="235"/>
      <c r="H174" s="238">
        <v>831.79100000000005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130</v>
      </c>
      <c r="AU174" s="244" t="s">
        <v>82</v>
      </c>
      <c r="AV174" s="14" t="s">
        <v>82</v>
      </c>
      <c r="AW174" s="14" t="s">
        <v>33</v>
      </c>
      <c r="AX174" s="14" t="s">
        <v>80</v>
      </c>
      <c r="AY174" s="244" t="s">
        <v>118</v>
      </c>
    </row>
    <row r="175" s="2" customFormat="1" ht="16.5" customHeight="1">
      <c r="A175" s="39"/>
      <c r="B175" s="40"/>
      <c r="C175" s="205" t="s">
        <v>307</v>
      </c>
      <c r="D175" s="205" t="s">
        <v>121</v>
      </c>
      <c r="E175" s="206" t="s">
        <v>308</v>
      </c>
      <c r="F175" s="207" t="s">
        <v>309</v>
      </c>
      <c r="G175" s="208" t="s">
        <v>124</v>
      </c>
      <c r="H175" s="209">
        <v>978.57799999999997</v>
      </c>
      <c r="I175" s="210"/>
      <c r="J175" s="211">
        <f>ROUND(I175*H175,2)</f>
        <v>0</v>
      </c>
      <c r="K175" s="207" t="s">
        <v>125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0.00013999999999999999</v>
      </c>
      <c r="R175" s="214">
        <f>Q175*H175</f>
        <v>0.13700092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192</v>
      </c>
      <c r="AT175" s="216" t="s">
        <v>121</v>
      </c>
      <c r="AU175" s="216" t="s">
        <v>82</v>
      </c>
      <c r="AY175" s="18" t="s">
        <v>118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192</v>
      </c>
      <c r="BM175" s="216" t="s">
        <v>310</v>
      </c>
    </row>
    <row r="176" s="2" customFormat="1">
      <c r="A176" s="39"/>
      <c r="B176" s="40"/>
      <c r="C176" s="41"/>
      <c r="D176" s="218" t="s">
        <v>128</v>
      </c>
      <c r="E176" s="41"/>
      <c r="F176" s="219" t="s">
        <v>311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128</v>
      </c>
      <c r="AU176" s="18" t="s">
        <v>82</v>
      </c>
    </row>
    <row r="177" s="13" customFormat="1">
      <c r="A177" s="13"/>
      <c r="B177" s="223"/>
      <c r="C177" s="224"/>
      <c r="D177" s="225" t="s">
        <v>130</v>
      </c>
      <c r="E177" s="226" t="s">
        <v>19</v>
      </c>
      <c r="F177" s="227" t="s">
        <v>312</v>
      </c>
      <c r="G177" s="224"/>
      <c r="H177" s="226" t="s">
        <v>19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130</v>
      </c>
      <c r="AU177" s="233" t="s">
        <v>82</v>
      </c>
      <c r="AV177" s="13" t="s">
        <v>80</v>
      </c>
      <c r="AW177" s="13" t="s">
        <v>33</v>
      </c>
      <c r="AX177" s="13" t="s">
        <v>72</v>
      </c>
      <c r="AY177" s="233" t="s">
        <v>118</v>
      </c>
    </row>
    <row r="178" s="14" customFormat="1">
      <c r="A178" s="14"/>
      <c r="B178" s="234"/>
      <c r="C178" s="235"/>
      <c r="D178" s="225" t="s">
        <v>130</v>
      </c>
      <c r="E178" s="236" t="s">
        <v>19</v>
      </c>
      <c r="F178" s="237" t="s">
        <v>313</v>
      </c>
      <c r="G178" s="235"/>
      <c r="H178" s="238">
        <v>978.57799999999997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130</v>
      </c>
      <c r="AU178" s="244" t="s">
        <v>82</v>
      </c>
      <c r="AV178" s="14" t="s">
        <v>82</v>
      </c>
      <c r="AW178" s="14" t="s">
        <v>33</v>
      </c>
      <c r="AX178" s="14" t="s">
        <v>80</v>
      </c>
      <c r="AY178" s="244" t="s">
        <v>118</v>
      </c>
    </row>
    <row r="179" s="2" customFormat="1" ht="16.5" customHeight="1">
      <c r="A179" s="39"/>
      <c r="B179" s="40"/>
      <c r="C179" s="205" t="s">
        <v>314</v>
      </c>
      <c r="D179" s="205" t="s">
        <v>121</v>
      </c>
      <c r="E179" s="206" t="s">
        <v>315</v>
      </c>
      <c r="F179" s="207" t="s">
        <v>316</v>
      </c>
      <c r="G179" s="208" t="s">
        <v>124</v>
      </c>
      <c r="H179" s="209">
        <v>978.57799999999997</v>
      </c>
      <c r="I179" s="210"/>
      <c r="J179" s="211">
        <f>ROUND(I179*H179,2)</f>
        <v>0</v>
      </c>
      <c r="K179" s="207" t="s">
        <v>125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0.00012999999999999999</v>
      </c>
      <c r="R179" s="214">
        <f>Q179*H179</f>
        <v>0.12721513999999998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192</v>
      </c>
      <c r="AT179" s="216" t="s">
        <v>121</v>
      </c>
      <c r="AU179" s="216" t="s">
        <v>82</v>
      </c>
      <c r="AY179" s="18" t="s">
        <v>118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192</v>
      </c>
      <c r="BM179" s="216" t="s">
        <v>317</v>
      </c>
    </row>
    <row r="180" s="2" customFormat="1">
      <c r="A180" s="39"/>
      <c r="B180" s="40"/>
      <c r="C180" s="41"/>
      <c r="D180" s="218" t="s">
        <v>128</v>
      </c>
      <c r="E180" s="41"/>
      <c r="F180" s="219" t="s">
        <v>318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128</v>
      </c>
      <c r="AU180" s="18" t="s">
        <v>82</v>
      </c>
    </row>
    <row r="181" s="2" customFormat="1" ht="16.5" customHeight="1">
      <c r="A181" s="39"/>
      <c r="B181" s="40"/>
      <c r="C181" s="205" t="s">
        <v>319</v>
      </c>
      <c r="D181" s="205" t="s">
        <v>121</v>
      </c>
      <c r="E181" s="206" t="s">
        <v>320</v>
      </c>
      <c r="F181" s="207" t="s">
        <v>321</v>
      </c>
      <c r="G181" s="208" t="s">
        <v>124</v>
      </c>
      <c r="H181" s="209">
        <v>978.57799999999997</v>
      </c>
      <c r="I181" s="210"/>
      <c r="J181" s="211">
        <f>ROUND(I181*H181,2)</f>
        <v>0</v>
      </c>
      <c r="K181" s="207" t="s">
        <v>125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0.00012999999999999999</v>
      </c>
      <c r="R181" s="214">
        <f>Q181*H181</f>
        <v>0.12721513999999998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192</v>
      </c>
      <c r="AT181" s="216" t="s">
        <v>121</v>
      </c>
      <c r="AU181" s="216" t="s">
        <v>82</v>
      </c>
      <c r="AY181" s="18" t="s">
        <v>118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192</v>
      </c>
      <c r="BM181" s="216" t="s">
        <v>322</v>
      </c>
    </row>
    <row r="182" s="2" customFormat="1">
      <c r="A182" s="39"/>
      <c r="B182" s="40"/>
      <c r="C182" s="41"/>
      <c r="D182" s="218" t="s">
        <v>128</v>
      </c>
      <c r="E182" s="41"/>
      <c r="F182" s="219" t="s">
        <v>323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128</v>
      </c>
      <c r="AU182" s="18" t="s">
        <v>82</v>
      </c>
    </row>
    <row r="183" s="12" customFormat="1" ht="25.92" customHeight="1">
      <c r="A183" s="12"/>
      <c r="B183" s="189"/>
      <c r="C183" s="190"/>
      <c r="D183" s="191" t="s">
        <v>71</v>
      </c>
      <c r="E183" s="192" t="s">
        <v>324</v>
      </c>
      <c r="F183" s="192" t="s">
        <v>325</v>
      </c>
      <c r="G183" s="190"/>
      <c r="H183" s="190"/>
      <c r="I183" s="193"/>
      <c r="J183" s="194">
        <f>BK183</f>
        <v>0</v>
      </c>
      <c r="K183" s="190"/>
      <c r="L183" s="195"/>
      <c r="M183" s="196"/>
      <c r="N183" s="197"/>
      <c r="O183" s="197"/>
      <c r="P183" s="198">
        <f>P184</f>
        <v>0</v>
      </c>
      <c r="Q183" s="197"/>
      <c r="R183" s="198">
        <f>R184</f>
        <v>0</v>
      </c>
      <c r="S183" s="197"/>
      <c r="T183" s="199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150</v>
      </c>
      <c r="AT183" s="201" t="s">
        <v>71</v>
      </c>
      <c r="AU183" s="201" t="s">
        <v>72</v>
      </c>
      <c r="AY183" s="200" t="s">
        <v>118</v>
      </c>
      <c r="BK183" s="202">
        <f>BK184</f>
        <v>0</v>
      </c>
    </row>
    <row r="184" s="2" customFormat="1" ht="16.5" customHeight="1">
      <c r="A184" s="39"/>
      <c r="B184" s="40"/>
      <c r="C184" s="205" t="s">
        <v>326</v>
      </c>
      <c r="D184" s="205" t="s">
        <v>121</v>
      </c>
      <c r="E184" s="206" t="s">
        <v>327</v>
      </c>
      <c r="F184" s="207" t="s">
        <v>325</v>
      </c>
      <c r="G184" s="208" t="s">
        <v>248</v>
      </c>
      <c r="H184" s="255"/>
      <c r="I184" s="210"/>
      <c r="J184" s="211">
        <f>ROUND(I184*H184,2)</f>
        <v>0</v>
      </c>
      <c r="K184" s="207" t="s">
        <v>19</v>
      </c>
      <c r="L184" s="45"/>
      <c r="M184" s="256" t="s">
        <v>19</v>
      </c>
      <c r="N184" s="257" t="s">
        <v>43</v>
      </c>
      <c r="O184" s="258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126</v>
      </c>
      <c r="AT184" s="216" t="s">
        <v>121</v>
      </c>
      <c r="AU184" s="216" t="s">
        <v>80</v>
      </c>
      <c r="AY184" s="18" t="s">
        <v>118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126</v>
      </c>
      <c r="BM184" s="216" t="s">
        <v>328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0jABxlqYcpxDWk1HwdgUjRtKFsG6zn2hxzEbDGLt8C4hwvtzzzT5+GWKWWO5rMdKtqtWZvSz65ubkMDRO2uqcQ==" hashValue="3bAQKNu96D9F3wHS5aLrScpqQpfpzRZ2JYA7MJ+Su8UR8mt2kEEdHz3fDxRYcnnIqlEly5iuTOIR36FkKNSlSQ==" algorithmName="SHA-512" password="80EB"/>
  <autoFilter ref="C88:K18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621142001"/>
    <hyperlink ref="F97" r:id="rId2" display="https://podminky.urs.cz/item/CS_URS_2024_01/622143003"/>
    <hyperlink ref="F102" r:id="rId3" display="https://podminky.urs.cz/item/CS_URS_2024_01/621151031"/>
    <hyperlink ref="F104" r:id="rId4" display="https://podminky.urs.cz/item/CS_URS_2024_01/621531012"/>
    <hyperlink ref="F108" r:id="rId5" display="https://podminky.urs.cz/item/CS_URS_2024_01/941211112"/>
    <hyperlink ref="F112" r:id="rId6" display="https://podminky.urs.cz/item/CS_URS_2024_01/941211212"/>
    <hyperlink ref="F115" r:id="rId7" display="https://podminky.urs.cz/item/CS_URS_2024_01/941211812"/>
    <hyperlink ref="F118" r:id="rId8" display="https://podminky.urs.cz/item/CS_URS_2024_01/998018003"/>
    <hyperlink ref="F125" r:id="rId9" display="https://podminky.urs.cz/item/CS_URS_2024_01/762342813"/>
    <hyperlink ref="F129" r:id="rId10" display="https://podminky.urs.cz/item/CS_URS_2024_01/762421828"/>
    <hyperlink ref="F135" r:id="rId11" display="https://podminky.urs.cz/item/CS_URS_2024_01/762083122"/>
    <hyperlink ref="F143" r:id="rId12" display="https://podminky.urs.cz/item/CS_URS_2024_01/762395000"/>
    <hyperlink ref="F146" r:id="rId13" display="https://podminky.urs.cz/item/CS_URS_2024_01/762420024"/>
    <hyperlink ref="F150" r:id="rId14" display="https://podminky.urs.cz/item/CS_URS_2024_01/998762313"/>
    <hyperlink ref="F153" r:id="rId15" display="https://podminky.urs.cz/item/CS_URS_2024_01/764004803"/>
    <hyperlink ref="F169" r:id="rId16" display="https://podminky.urs.cz/item/CS_URS_2024_01/998764313"/>
    <hyperlink ref="F172" r:id="rId17" display="https://podminky.urs.cz/item/CS_URS_2024_01/783406801"/>
    <hyperlink ref="F176" r:id="rId18" display="https://podminky.urs.cz/item/CS_URS_2024_01/783414203"/>
    <hyperlink ref="F180" r:id="rId19" display="https://podminky.urs.cz/item/CS_URS_2024_01/783415101"/>
    <hyperlink ref="F182" r:id="rId20" display="https://podminky.urs.cz/item/CS_URS_2024_01/7834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Horní Slavkov, ul. Školní - oprava střechy I. a II. stupně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12. 3. 2024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ROUND((SUM(BE89:BE184)),  2)</f>
        <v>0</v>
      </c>
      <c r="G33" s="39"/>
      <c r="H33" s="39"/>
      <c r="I33" s="149">
        <v>0.20999999999999999</v>
      </c>
      <c r="J33" s="148">
        <f>ROUND(((SUM(BE89:BE184))*I33),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ROUND((SUM(BF89:BF184)),  2)</f>
        <v>0</v>
      </c>
      <c r="G34" s="39"/>
      <c r="H34" s="39"/>
      <c r="I34" s="149">
        <v>0.12</v>
      </c>
      <c r="J34" s="148">
        <f>ROUND(((SUM(BF89:BF184))*I34),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ROUND((SUM(BG89:BG184)),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ROUND((SUM(BH89:BH184)),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ROUND((SUM(BI89:BI184)),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Horní Slavkov, ul. Školní - oprava střechy I. a II. stupně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II. stupeň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Horní Slavkov, Školní 786</v>
      </c>
      <c r="G52" s="41"/>
      <c r="H52" s="41"/>
      <c r="I52" s="33" t="s">
        <v>23</v>
      </c>
      <c r="J52" s="73" t="str">
        <f>IF(J12="","",J12)</f>
        <v>12. 3. 2024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Horní Slavkov</v>
      </c>
      <c r="G54" s="41"/>
      <c r="H54" s="41"/>
      <c r="I54" s="33" t="s">
        <v>31</v>
      </c>
      <c r="J54" s="37" t="str">
        <f>E21</f>
        <v>CENTRASTAV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Michal Kubelka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97</v>
      </c>
      <c r="E64" s="169"/>
      <c r="F64" s="169"/>
      <c r="G64" s="169"/>
      <c r="H64" s="169"/>
      <c r="I64" s="169"/>
      <c r="J64" s="170">
        <f>J119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J120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J123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J151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J170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102</v>
      </c>
      <c r="E69" s="169"/>
      <c r="F69" s="169"/>
      <c r="G69" s="169"/>
      <c r="H69" s="169"/>
      <c r="I69" s="169"/>
      <c r="J69" s="170">
        <f>J183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ZŠ Horní Slavkov, ul. Školní - oprava střechy I. a II. stupně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87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02 - II. stupeň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Horní Slavkov, Školní 786</v>
      </c>
      <c r="G83" s="41"/>
      <c r="H83" s="41"/>
      <c r="I83" s="33" t="s">
        <v>23</v>
      </c>
      <c r="J83" s="73" t="str">
        <f>IF(J12="","",J12)</f>
        <v>12. 3. 2024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Horní Slavkov</v>
      </c>
      <c r="G85" s="41"/>
      <c r="H85" s="41"/>
      <c r="I85" s="33" t="s">
        <v>31</v>
      </c>
      <c r="J85" s="37" t="str">
        <f>E21</f>
        <v>CENTRASTAV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Michal Kubelka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104</v>
      </c>
      <c r="D88" s="181" t="s">
        <v>57</v>
      </c>
      <c r="E88" s="181" t="s">
        <v>53</v>
      </c>
      <c r="F88" s="181" t="s">
        <v>54</v>
      </c>
      <c r="G88" s="181" t="s">
        <v>105</v>
      </c>
      <c r="H88" s="181" t="s">
        <v>106</v>
      </c>
      <c r="I88" s="181" t="s">
        <v>107</v>
      </c>
      <c r="J88" s="181" t="s">
        <v>91</v>
      </c>
      <c r="K88" s="182" t="s">
        <v>108</v>
      </c>
      <c r="L88" s="183"/>
      <c r="M88" s="93" t="s">
        <v>19</v>
      </c>
      <c r="N88" s="94" t="s">
        <v>42</v>
      </c>
      <c r="O88" s="94" t="s">
        <v>109</v>
      </c>
      <c r="P88" s="94" t="s">
        <v>110</v>
      </c>
      <c r="Q88" s="94" t="s">
        <v>111</v>
      </c>
      <c r="R88" s="94" t="s">
        <v>112</v>
      </c>
      <c r="S88" s="94" t="s">
        <v>113</v>
      </c>
      <c r="T88" s="95" t="s">
        <v>114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115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P90+P119+P183</f>
        <v>0</v>
      </c>
      <c r="Q89" s="97"/>
      <c r="R89" s="186">
        <f>R90+R119+R183</f>
        <v>4.06969885</v>
      </c>
      <c r="S89" s="97"/>
      <c r="T89" s="187">
        <f>T90+T119+T183</f>
        <v>1.9756011599999999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92</v>
      </c>
      <c r="BK89" s="188">
        <f>BK90+BK119+BK183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116</v>
      </c>
      <c r="F90" s="192" t="s">
        <v>117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P91+P105+P116</f>
        <v>0</v>
      </c>
      <c r="Q90" s="197"/>
      <c r="R90" s="198">
        <f>R91+R105+R116</f>
        <v>0.52186058000000002</v>
      </c>
      <c r="S90" s="197"/>
      <c r="T90" s="199">
        <f>T91+T105+T116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118</v>
      </c>
      <c r="BK90" s="202">
        <f>BK91+BK105+BK116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119</v>
      </c>
      <c r="F91" s="203" t="s">
        <v>120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SUM(P92:P104)</f>
        <v>0</v>
      </c>
      <c r="Q91" s="197"/>
      <c r="R91" s="198">
        <f>SUM(R92:R104)</f>
        <v>0.52186058000000002</v>
      </c>
      <c r="S91" s="197"/>
      <c r="T91" s="199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118</v>
      </c>
      <c r="BK91" s="202">
        <f>SUM(BK92:BK104)</f>
        <v>0</v>
      </c>
    </row>
    <row r="92" s="2" customFormat="1" ht="21.75" customHeight="1">
      <c r="A92" s="39"/>
      <c r="B92" s="40"/>
      <c r="C92" s="205" t="s">
        <v>80</v>
      </c>
      <c r="D92" s="205" t="s">
        <v>121</v>
      </c>
      <c r="E92" s="206" t="s">
        <v>122</v>
      </c>
      <c r="F92" s="207" t="s">
        <v>123</v>
      </c>
      <c r="G92" s="208" t="s">
        <v>124</v>
      </c>
      <c r="H92" s="209">
        <v>70.311999999999998</v>
      </c>
      <c r="I92" s="210"/>
      <c r="J92" s="211">
        <f>ROUND(I92*H92,2)</f>
        <v>0</v>
      </c>
      <c r="K92" s="207" t="s">
        <v>125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0.0043800000000000002</v>
      </c>
      <c r="R92" s="214">
        <f>Q92*H92</f>
        <v>0.30796656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126</v>
      </c>
      <c r="AT92" s="216" t="s">
        <v>121</v>
      </c>
      <c r="AU92" s="216" t="s">
        <v>82</v>
      </c>
      <c r="AY92" s="18" t="s">
        <v>118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126</v>
      </c>
      <c r="BM92" s="216" t="s">
        <v>330</v>
      </c>
    </row>
    <row r="93" s="2" customFormat="1">
      <c r="A93" s="39"/>
      <c r="B93" s="40"/>
      <c r="C93" s="41"/>
      <c r="D93" s="218" t="s">
        <v>128</v>
      </c>
      <c r="E93" s="41"/>
      <c r="F93" s="219" t="s">
        <v>129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128</v>
      </c>
      <c r="AU93" s="18" t="s">
        <v>82</v>
      </c>
    </row>
    <row r="94" s="13" customFormat="1">
      <c r="A94" s="13"/>
      <c r="B94" s="223"/>
      <c r="C94" s="224"/>
      <c r="D94" s="225" t="s">
        <v>130</v>
      </c>
      <c r="E94" s="226" t="s">
        <v>19</v>
      </c>
      <c r="F94" s="227" t="s">
        <v>131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130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118</v>
      </c>
    </row>
    <row r="95" s="14" customFormat="1">
      <c r="A95" s="14"/>
      <c r="B95" s="234"/>
      <c r="C95" s="235"/>
      <c r="D95" s="225" t="s">
        <v>130</v>
      </c>
      <c r="E95" s="236" t="s">
        <v>19</v>
      </c>
      <c r="F95" s="237" t="s">
        <v>331</v>
      </c>
      <c r="G95" s="235"/>
      <c r="H95" s="238">
        <v>70.311999999999998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130</v>
      </c>
      <c r="AU95" s="244" t="s">
        <v>82</v>
      </c>
      <c r="AV95" s="14" t="s">
        <v>82</v>
      </c>
      <c r="AW95" s="14" t="s">
        <v>33</v>
      </c>
      <c r="AX95" s="14" t="s">
        <v>80</v>
      </c>
      <c r="AY95" s="244" t="s">
        <v>118</v>
      </c>
    </row>
    <row r="96" s="2" customFormat="1" ht="24.15" customHeight="1">
      <c r="A96" s="39"/>
      <c r="B96" s="40"/>
      <c r="C96" s="205" t="s">
        <v>82</v>
      </c>
      <c r="D96" s="205" t="s">
        <v>121</v>
      </c>
      <c r="E96" s="206" t="s">
        <v>133</v>
      </c>
      <c r="F96" s="207" t="s">
        <v>134</v>
      </c>
      <c r="G96" s="208" t="s">
        <v>135</v>
      </c>
      <c r="H96" s="209">
        <v>106.12000000000001</v>
      </c>
      <c r="I96" s="210"/>
      <c r="J96" s="211">
        <f>ROUND(I96*H96,2)</f>
        <v>0</v>
      </c>
      <c r="K96" s="207" t="s">
        <v>125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126</v>
      </c>
      <c r="AT96" s="216" t="s">
        <v>121</v>
      </c>
      <c r="AU96" s="216" t="s">
        <v>82</v>
      </c>
      <c r="AY96" s="18" t="s">
        <v>118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126</v>
      </c>
      <c r="BM96" s="216" t="s">
        <v>332</v>
      </c>
    </row>
    <row r="97" s="2" customFormat="1">
      <c r="A97" s="39"/>
      <c r="B97" s="40"/>
      <c r="C97" s="41"/>
      <c r="D97" s="218" t="s">
        <v>128</v>
      </c>
      <c r="E97" s="41"/>
      <c r="F97" s="219" t="s">
        <v>137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128</v>
      </c>
      <c r="AU97" s="18" t="s">
        <v>82</v>
      </c>
    </row>
    <row r="98" s="14" customFormat="1">
      <c r="A98" s="14"/>
      <c r="B98" s="234"/>
      <c r="C98" s="235"/>
      <c r="D98" s="225" t="s">
        <v>130</v>
      </c>
      <c r="E98" s="236" t="s">
        <v>19</v>
      </c>
      <c r="F98" s="237" t="s">
        <v>333</v>
      </c>
      <c r="G98" s="235"/>
      <c r="H98" s="238">
        <v>106.12000000000001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130</v>
      </c>
      <c r="AU98" s="244" t="s">
        <v>82</v>
      </c>
      <c r="AV98" s="14" t="s">
        <v>82</v>
      </c>
      <c r="AW98" s="14" t="s">
        <v>33</v>
      </c>
      <c r="AX98" s="14" t="s">
        <v>80</v>
      </c>
      <c r="AY98" s="244" t="s">
        <v>118</v>
      </c>
    </row>
    <row r="99" s="2" customFormat="1" ht="16.5" customHeight="1">
      <c r="A99" s="39"/>
      <c r="B99" s="40"/>
      <c r="C99" s="245" t="s">
        <v>139</v>
      </c>
      <c r="D99" s="245" t="s">
        <v>140</v>
      </c>
      <c r="E99" s="246" t="s">
        <v>141</v>
      </c>
      <c r="F99" s="247" t="s">
        <v>142</v>
      </c>
      <c r="G99" s="248" t="s">
        <v>135</v>
      </c>
      <c r="H99" s="249">
        <v>122.038</v>
      </c>
      <c r="I99" s="250"/>
      <c r="J99" s="251">
        <f>ROUND(I99*H99,2)</f>
        <v>0</v>
      </c>
      <c r="K99" s="247" t="s">
        <v>125</v>
      </c>
      <c r="L99" s="252"/>
      <c r="M99" s="253" t="s">
        <v>19</v>
      </c>
      <c r="N99" s="254" t="s">
        <v>43</v>
      </c>
      <c r="O99" s="85"/>
      <c r="P99" s="214">
        <f>O99*H99</f>
        <v>0</v>
      </c>
      <c r="Q99" s="214">
        <v>3.0000000000000001E-05</v>
      </c>
      <c r="R99" s="214">
        <f>Q99*H99</f>
        <v>0.0036611399999999998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143</v>
      </c>
      <c r="AT99" s="216" t="s">
        <v>140</v>
      </c>
      <c r="AU99" s="216" t="s">
        <v>82</v>
      </c>
      <c r="AY99" s="18" t="s">
        <v>118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126</v>
      </c>
      <c r="BM99" s="216" t="s">
        <v>334</v>
      </c>
    </row>
    <row r="100" s="14" customFormat="1">
      <c r="A100" s="14"/>
      <c r="B100" s="234"/>
      <c r="C100" s="235"/>
      <c r="D100" s="225" t="s">
        <v>130</v>
      </c>
      <c r="E100" s="235"/>
      <c r="F100" s="237" t="s">
        <v>335</v>
      </c>
      <c r="G100" s="235"/>
      <c r="H100" s="238">
        <v>122.038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130</v>
      </c>
      <c r="AU100" s="244" t="s">
        <v>82</v>
      </c>
      <c r="AV100" s="14" t="s">
        <v>82</v>
      </c>
      <c r="AW100" s="14" t="s">
        <v>4</v>
      </c>
      <c r="AX100" s="14" t="s">
        <v>80</v>
      </c>
      <c r="AY100" s="244" t="s">
        <v>118</v>
      </c>
    </row>
    <row r="101" s="2" customFormat="1" ht="16.5" customHeight="1">
      <c r="A101" s="39"/>
      <c r="B101" s="40"/>
      <c r="C101" s="205" t="s">
        <v>126</v>
      </c>
      <c r="D101" s="205" t="s">
        <v>121</v>
      </c>
      <c r="E101" s="206" t="s">
        <v>146</v>
      </c>
      <c r="F101" s="207" t="s">
        <v>147</v>
      </c>
      <c r="G101" s="208" t="s">
        <v>124</v>
      </c>
      <c r="H101" s="209">
        <v>70.311999999999998</v>
      </c>
      <c r="I101" s="210"/>
      <c r="J101" s="211">
        <f>ROUND(I101*H101,2)</f>
        <v>0</v>
      </c>
      <c r="K101" s="207" t="s">
        <v>125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0.00013999999999999999</v>
      </c>
      <c r="R101" s="214">
        <f>Q101*H101</f>
        <v>0.0098436799999999988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126</v>
      </c>
      <c r="AT101" s="216" t="s">
        <v>121</v>
      </c>
      <c r="AU101" s="216" t="s">
        <v>82</v>
      </c>
      <c r="AY101" s="18" t="s">
        <v>118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126</v>
      </c>
      <c r="BM101" s="216" t="s">
        <v>336</v>
      </c>
    </row>
    <row r="102" s="2" customFormat="1">
      <c r="A102" s="39"/>
      <c r="B102" s="40"/>
      <c r="C102" s="41"/>
      <c r="D102" s="218" t="s">
        <v>128</v>
      </c>
      <c r="E102" s="41"/>
      <c r="F102" s="219" t="s">
        <v>149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128</v>
      </c>
      <c r="AU102" s="18" t="s">
        <v>82</v>
      </c>
    </row>
    <row r="103" s="2" customFormat="1" ht="24.15" customHeight="1">
      <c r="A103" s="39"/>
      <c r="B103" s="40"/>
      <c r="C103" s="205" t="s">
        <v>150</v>
      </c>
      <c r="D103" s="205" t="s">
        <v>121</v>
      </c>
      <c r="E103" s="206" t="s">
        <v>151</v>
      </c>
      <c r="F103" s="207" t="s">
        <v>152</v>
      </c>
      <c r="G103" s="208" t="s">
        <v>124</v>
      </c>
      <c r="H103" s="209">
        <v>70.311999999999998</v>
      </c>
      <c r="I103" s="210"/>
      <c r="J103" s="211">
        <f>ROUND(I103*H103,2)</f>
        <v>0</v>
      </c>
      <c r="K103" s="207" t="s">
        <v>125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0.0028500000000000001</v>
      </c>
      <c r="R103" s="214">
        <f>Q103*H103</f>
        <v>0.20038919999999999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126</v>
      </c>
      <c r="AT103" s="216" t="s">
        <v>121</v>
      </c>
      <c r="AU103" s="216" t="s">
        <v>82</v>
      </c>
      <c r="AY103" s="18" t="s">
        <v>118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126</v>
      </c>
      <c r="BM103" s="216" t="s">
        <v>337</v>
      </c>
    </row>
    <row r="104" s="2" customFormat="1">
      <c r="A104" s="39"/>
      <c r="B104" s="40"/>
      <c r="C104" s="41"/>
      <c r="D104" s="218" t="s">
        <v>128</v>
      </c>
      <c r="E104" s="41"/>
      <c r="F104" s="219" t="s">
        <v>154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82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155</v>
      </c>
      <c r="F105" s="203" t="s">
        <v>156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SUM(P106:P115)</f>
        <v>0</v>
      </c>
      <c r="Q105" s="197"/>
      <c r="R105" s="198">
        <f>SUM(R106:R115)</f>
        <v>0</v>
      </c>
      <c r="S105" s="197"/>
      <c r="T105" s="199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80</v>
      </c>
      <c r="AT105" s="201" t="s">
        <v>71</v>
      </c>
      <c r="AU105" s="201" t="s">
        <v>80</v>
      </c>
      <c r="AY105" s="200" t="s">
        <v>118</v>
      </c>
      <c r="BK105" s="202">
        <f>SUM(BK106:BK115)</f>
        <v>0</v>
      </c>
    </row>
    <row r="106" s="2" customFormat="1" ht="16.5" customHeight="1">
      <c r="A106" s="39"/>
      <c r="B106" s="40"/>
      <c r="C106" s="205" t="s">
        <v>119</v>
      </c>
      <c r="D106" s="205" t="s">
        <v>121</v>
      </c>
      <c r="E106" s="206" t="s">
        <v>157</v>
      </c>
      <c r="F106" s="207" t="s">
        <v>158</v>
      </c>
      <c r="G106" s="208" t="s">
        <v>159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126</v>
      </c>
      <c r="AT106" s="216" t="s">
        <v>121</v>
      </c>
      <c r="AU106" s="216" t="s">
        <v>82</v>
      </c>
      <c r="AY106" s="18" t="s">
        <v>118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126</v>
      </c>
      <c r="BM106" s="216" t="s">
        <v>338</v>
      </c>
    </row>
    <row r="107" s="2" customFormat="1" ht="24.15" customHeight="1">
      <c r="A107" s="39"/>
      <c r="B107" s="40"/>
      <c r="C107" s="205" t="s">
        <v>161</v>
      </c>
      <c r="D107" s="205" t="s">
        <v>121</v>
      </c>
      <c r="E107" s="206" t="s">
        <v>162</v>
      </c>
      <c r="F107" s="207" t="s">
        <v>163</v>
      </c>
      <c r="G107" s="208" t="s">
        <v>124</v>
      </c>
      <c r="H107" s="209">
        <v>1540</v>
      </c>
      <c r="I107" s="210"/>
      <c r="J107" s="211">
        <f>ROUND(I107*H107,2)</f>
        <v>0</v>
      </c>
      <c r="K107" s="207" t="s">
        <v>125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126</v>
      </c>
      <c r="AT107" s="216" t="s">
        <v>121</v>
      </c>
      <c r="AU107" s="216" t="s">
        <v>82</v>
      </c>
      <c r="AY107" s="18" t="s">
        <v>118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126</v>
      </c>
      <c r="BM107" s="216" t="s">
        <v>339</v>
      </c>
    </row>
    <row r="108" s="2" customFormat="1">
      <c r="A108" s="39"/>
      <c r="B108" s="40"/>
      <c r="C108" s="41"/>
      <c r="D108" s="218" t="s">
        <v>128</v>
      </c>
      <c r="E108" s="41"/>
      <c r="F108" s="219" t="s">
        <v>165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128</v>
      </c>
      <c r="AU108" s="18" t="s">
        <v>82</v>
      </c>
    </row>
    <row r="109" s="13" customFormat="1">
      <c r="A109" s="13"/>
      <c r="B109" s="223"/>
      <c r="C109" s="224"/>
      <c r="D109" s="225" t="s">
        <v>130</v>
      </c>
      <c r="E109" s="226" t="s">
        <v>19</v>
      </c>
      <c r="F109" s="227" t="s">
        <v>166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130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118</v>
      </c>
    </row>
    <row r="110" s="14" customFormat="1">
      <c r="A110" s="14"/>
      <c r="B110" s="234"/>
      <c r="C110" s="235"/>
      <c r="D110" s="225" t="s">
        <v>130</v>
      </c>
      <c r="E110" s="236" t="s">
        <v>19</v>
      </c>
      <c r="F110" s="237" t="s">
        <v>167</v>
      </c>
      <c r="G110" s="235"/>
      <c r="H110" s="238">
        <v>1540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130</v>
      </c>
      <c r="AU110" s="244" t="s">
        <v>82</v>
      </c>
      <c r="AV110" s="14" t="s">
        <v>82</v>
      </c>
      <c r="AW110" s="14" t="s">
        <v>33</v>
      </c>
      <c r="AX110" s="14" t="s">
        <v>80</v>
      </c>
      <c r="AY110" s="244" t="s">
        <v>118</v>
      </c>
    </row>
    <row r="111" s="2" customFormat="1" ht="24.15" customHeight="1">
      <c r="A111" s="39"/>
      <c r="B111" s="40"/>
      <c r="C111" s="205" t="s">
        <v>143</v>
      </c>
      <c r="D111" s="205" t="s">
        <v>121</v>
      </c>
      <c r="E111" s="206" t="s">
        <v>168</v>
      </c>
      <c r="F111" s="207" t="s">
        <v>169</v>
      </c>
      <c r="G111" s="208" t="s">
        <v>124</v>
      </c>
      <c r="H111" s="209">
        <v>46200</v>
      </c>
      <c r="I111" s="210"/>
      <c r="J111" s="211">
        <f>ROUND(I111*H111,2)</f>
        <v>0</v>
      </c>
      <c r="K111" s="207" t="s">
        <v>125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121</v>
      </c>
      <c r="AU111" s="216" t="s">
        <v>82</v>
      </c>
      <c r="AY111" s="18" t="s">
        <v>118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126</v>
      </c>
      <c r="BM111" s="216" t="s">
        <v>340</v>
      </c>
    </row>
    <row r="112" s="2" customFormat="1">
      <c r="A112" s="39"/>
      <c r="B112" s="40"/>
      <c r="C112" s="41"/>
      <c r="D112" s="218" t="s">
        <v>128</v>
      </c>
      <c r="E112" s="41"/>
      <c r="F112" s="219" t="s">
        <v>171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128</v>
      </c>
      <c r="AU112" s="18" t="s">
        <v>82</v>
      </c>
    </row>
    <row r="113" s="14" customFormat="1">
      <c r="A113" s="14"/>
      <c r="B113" s="234"/>
      <c r="C113" s="235"/>
      <c r="D113" s="225" t="s">
        <v>130</v>
      </c>
      <c r="E113" s="236" t="s">
        <v>19</v>
      </c>
      <c r="F113" s="237" t="s">
        <v>172</v>
      </c>
      <c r="G113" s="235"/>
      <c r="H113" s="238">
        <v>46200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130</v>
      </c>
      <c r="AU113" s="244" t="s">
        <v>82</v>
      </c>
      <c r="AV113" s="14" t="s">
        <v>82</v>
      </c>
      <c r="AW113" s="14" t="s">
        <v>33</v>
      </c>
      <c r="AX113" s="14" t="s">
        <v>80</v>
      </c>
      <c r="AY113" s="244" t="s">
        <v>118</v>
      </c>
    </row>
    <row r="114" s="2" customFormat="1" ht="24.15" customHeight="1">
      <c r="A114" s="39"/>
      <c r="B114" s="40"/>
      <c r="C114" s="205" t="s">
        <v>155</v>
      </c>
      <c r="D114" s="205" t="s">
        <v>121</v>
      </c>
      <c r="E114" s="206" t="s">
        <v>173</v>
      </c>
      <c r="F114" s="207" t="s">
        <v>174</v>
      </c>
      <c r="G114" s="208" t="s">
        <v>124</v>
      </c>
      <c r="H114" s="209">
        <v>1540</v>
      </c>
      <c r="I114" s="210"/>
      <c r="J114" s="211">
        <f>ROUND(I114*H114,2)</f>
        <v>0</v>
      </c>
      <c r="K114" s="207" t="s">
        <v>125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126</v>
      </c>
      <c r="AT114" s="216" t="s">
        <v>121</v>
      </c>
      <c r="AU114" s="216" t="s">
        <v>82</v>
      </c>
      <c r="AY114" s="18" t="s">
        <v>118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126</v>
      </c>
      <c r="BM114" s="216" t="s">
        <v>341</v>
      </c>
    </row>
    <row r="115" s="2" customFormat="1">
      <c r="A115" s="39"/>
      <c r="B115" s="40"/>
      <c r="C115" s="41"/>
      <c r="D115" s="218" t="s">
        <v>128</v>
      </c>
      <c r="E115" s="41"/>
      <c r="F115" s="219" t="s">
        <v>176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128</v>
      </c>
      <c r="AU115" s="18" t="s">
        <v>82</v>
      </c>
    </row>
    <row r="116" s="12" customFormat="1" ht="22.8" customHeight="1">
      <c r="A116" s="12"/>
      <c r="B116" s="189"/>
      <c r="C116" s="190"/>
      <c r="D116" s="191" t="s">
        <v>71</v>
      </c>
      <c r="E116" s="203" t="s">
        <v>177</v>
      </c>
      <c r="F116" s="203" t="s">
        <v>178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SUM(P117:P118)</f>
        <v>0</v>
      </c>
      <c r="Q116" s="197"/>
      <c r="R116" s="198">
        <f>SUM(R117:R118)</f>
        <v>0</v>
      </c>
      <c r="S116" s="197"/>
      <c r="T116" s="199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80</v>
      </c>
      <c r="AT116" s="201" t="s">
        <v>71</v>
      </c>
      <c r="AU116" s="201" t="s">
        <v>80</v>
      </c>
      <c r="AY116" s="200" t="s">
        <v>118</v>
      </c>
      <c r="BK116" s="202">
        <f>SUM(BK117:BK118)</f>
        <v>0</v>
      </c>
    </row>
    <row r="117" s="2" customFormat="1" ht="33" customHeight="1">
      <c r="A117" s="39"/>
      <c r="B117" s="40"/>
      <c r="C117" s="205" t="s">
        <v>179</v>
      </c>
      <c r="D117" s="205" t="s">
        <v>121</v>
      </c>
      <c r="E117" s="206" t="s">
        <v>180</v>
      </c>
      <c r="F117" s="207" t="s">
        <v>181</v>
      </c>
      <c r="G117" s="208" t="s">
        <v>182</v>
      </c>
      <c r="H117" s="209">
        <v>0.52200000000000002</v>
      </c>
      <c r="I117" s="210"/>
      <c r="J117" s="211">
        <f>ROUND(I117*H117,2)</f>
        <v>0</v>
      </c>
      <c r="K117" s="207" t="s">
        <v>125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126</v>
      </c>
      <c r="AT117" s="216" t="s">
        <v>121</v>
      </c>
      <c r="AU117" s="216" t="s">
        <v>82</v>
      </c>
      <c r="AY117" s="18" t="s">
        <v>118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126</v>
      </c>
      <c r="BM117" s="216" t="s">
        <v>342</v>
      </c>
    </row>
    <row r="118" s="2" customFormat="1">
      <c r="A118" s="39"/>
      <c r="B118" s="40"/>
      <c r="C118" s="41"/>
      <c r="D118" s="218" t="s">
        <v>128</v>
      </c>
      <c r="E118" s="41"/>
      <c r="F118" s="219" t="s">
        <v>184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128</v>
      </c>
      <c r="AU118" s="18" t="s">
        <v>82</v>
      </c>
    </row>
    <row r="119" s="12" customFormat="1" ht="25.92" customHeight="1">
      <c r="A119" s="12"/>
      <c r="B119" s="189"/>
      <c r="C119" s="190"/>
      <c r="D119" s="191" t="s">
        <v>71</v>
      </c>
      <c r="E119" s="192" t="s">
        <v>185</v>
      </c>
      <c r="F119" s="192" t="s">
        <v>186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P120+P123+P151+P170</f>
        <v>0</v>
      </c>
      <c r="Q119" s="197"/>
      <c r="R119" s="198">
        <f>R120+R123+R151+R170</f>
        <v>3.5478382699999997</v>
      </c>
      <c r="S119" s="197"/>
      <c r="T119" s="199">
        <f>T120+T123+T151+T170</f>
        <v>1.9756011599999999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82</v>
      </c>
      <c r="AT119" s="201" t="s">
        <v>71</v>
      </c>
      <c r="AU119" s="201" t="s">
        <v>72</v>
      </c>
      <c r="AY119" s="200" t="s">
        <v>118</v>
      </c>
      <c r="BK119" s="202">
        <f>BK120+BK123+BK151+BK170</f>
        <v>0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187</v>
      </c>
      <c r="F120" s="203" t="s">
        <v>188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SUM(P121:P122)</f>
        <v>0</v>
      </c>
      <c r="Q120" s="197"/>
      <c r="R120" s="198">
        <f>SUM(R121:R122)</f>
        <v>0</v>
      </c>
      <c r="S120" s="197"/>
      <c r="T120" s="19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82</v>
      </c>
      <c r="AT120" s="201" t="s">
        <v>71</v>
      </c>
      <c r="AU120" s="201" t="s">
        <v>80</v>
      </c>
      <c r="AY120" s="200" t="s">
        <v>118</v>
      </c>
      <c r="BK120" s="202">
        <f>SUM(BK121:BK122)</f>
        <v>0</v>
      </c>
    </row>
    <row r="121" s="2" customFormat="1" ht="21.75" customHeight="1">
      <c r="A121" s="39"/>
      <c r="B121" s="40"/>
      <c r="C121" s="205" t="s">
        <v>189</v>
      </c>
      <c r="D121" s="205" t="s">
        <v>121</v>
      </c>
      <c r="E121" s="206" t="s">
        <v>190</v>
      </c>
      <c r="F121" s="207" t="s">
        <v>191</v>
      </c>
      <c r="G121" s="208" t="s">
        <v>124</v>
      </c>
      <c r="H121" s="209">
        <v>476.89999999999998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192</v>
      </c>
      <c r="AT121" s="216" t="s">
        <v>121</v>
      </c>
      <c r="AU121" s="216" t="s">
        <v>82</v>
      </c>
      <c r="AY121" s="18" t="s">
        <v>118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192</v>
      </c>
      <c r="BM121" s="216" t="s">
        <v>343</v>
      </c>
    </row>
    <row r="122" s="14" customFormat="1">
      <c r="A122" s="14"/>
      <c r="B122" s="234"/>
      <c r="C122" s="235"/>
      <c r="D122" s="225" t="s">
        <v>130</v>
      </c>
      <c r="E122" s="236" t="s">
        <v>19</v>
      </c>
      <c r="F122" s="237" t="s">
        <v>344</v>
      </c>
      <c r="G122" s="235"/>
      <c r="H122" s="238">
        <v>476.89999999999998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130</v>
      </c>
      <c r="AU122" s="244" t="s">
        <v>82</v>
      </c>
      <c r="AV122" s="14" t="s">
        <v>82</v>
      </c>
      <c r="AW122" s="14" t="s">
        <v>33</v>
      </c>
      <c r="AX122" s="14" t="s">
        <v>80</v>
      </c>
      <c r="AY122" s="244" t="s">
        <v>118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195</v>
      </c>
      <c r="F123" s="203" t="s">
        <v>196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SUM(P124:P150)</f>
        <v>0</v>
      </c>
      <c r="Q123" s="197"/>
      <c r="R123" s="198">
        <f>SUM(R124:R150)</f>
        <v>2.8027763299999999</v>
      </c>
      <c r="S123" s="197"/>
      <c r="T123" s="199">
        <f>SUM(T124:T150)</f>
        <v>1.7067611599999999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82</v>
      </c>
      <c r="AT123" s="201" t="s">
        <v>71</v>
      </c>
      <c r="AU123" s="201" t="s">
        <v>80</v>
      </c>
      <c r="AY123" s="200" t="s">
        <v>118</v>
      </c>
      <c r="BK123" s="202">
        <f>SUM(BK124:BK150)</f>
        <v>0</v>
      </c>
    </row>
    <row r="124" s="2" customFormat="1" ht="24.15" customHeight="1">
      <c r="A124" s="39"/>
      <c r="B124" s="40"/>
      <c r="C124" s="205" t="s">
        <v>8</v>
      </c>
      <c r="D124" s="205" t="s">
        <v>121</v>
      </c>
      <c r="E124" s="206" t="s">
        <v>197</v>
      </c>
      <c r="F124" s="207" t="s">
        <v>198</v>
      </c>
      <c r="G124" s="208" t="s">
        <v>124</v>
      </c>
      <c r="H124" s="209">
        <v>254.15700000000001</v>
      </c>
      <c r="I124" s="210"/>
      <c r="J124" s="211">
        <f>ROUND(I124*H124,2)</f>
        <v>0</v>
      </c>
      <c r="K124" s="207" t="s">
        <v>125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0.0030000000000000001</v>
      </c>
      <c r="T124" s="215">
        <f>S124*H124</f>
        <v>0.76247100000000001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192</v>
      </c>
      <c r="AT124" s="216" t="s">
        <v>121</v>
      </c>
      <c r="AU124" s="216" t="s">
        <v>82</v>
      </c>
      <c r="AY124" s="18" t="s">
        <v>118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192</v>
      </c>
      <c r="BM124" s="216" t="s">
        <v>345</v>
      </c>
    </row>
    <row r="125" s="2" customFormat="1">
      <c r="A125" s="39"/>
      <c r="B125" s="40"/>
      <c r="C125" s="41"/>
      <c r="D125" s="218" t="s">
        <v>128</v>
      </c>
      <c r="E125" s="41"/>
      <c r="F125" s="219" t="s">
        <v>200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128</v>
      </c>
      <c r="AU125" s="18" t="s">
        <v>82</v>
      </c>
    </row>
    <row r="126" s="13" customFormat="1">
      <c r="A126" s="13"/>
      <c r="B126" s="223"/>
      <c r="C126" s="224"/>
      <c r="D126" s="225" t="s">
        <v>130</v>
      </c>
      <c r="E126" s="226" t="s">
        <v>19</v>
      </c>
      <c r="F126" s="227" t="s">
        <v>201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130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118</v>
      </c>
    </row>
    <row r="127" s="14" customFormat="1">
      <c r="A127" s="14"/>
      <c r="B127" s="234"/>
      <c r="C127" s="235"/>
      <c r="D127" s="225" t="s">
        <v>130</v>
      </c>
      <c r="E127" s="236" t="s">
        <v>19</v>
      </c>
      <c r="F127" s="237" t="s">
        <v>346</v>
      </c>
      <c r="G127" s="235"/>
      <c r="H127" s="238">
        <v>254.15700000000001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130</v>
      </c>
      <c r="AU127" s="244" t="s">
        <v>82</v>
      </c>
      <c r="AV127" s="14" t="s">
        <v>82</v>
      </c>
      <c r="AW127" s="14" t="s">
        <v>33</v>
      </c>
      <c r="AX127" s="14" t="s">
        <v>80</v>
      </c>
      <c r="AY127" s="244" t="s">
        <v>118</v>
      </c>
    </row>
    <row r="128" s="2" customFormat="1" ht="24.15" customHeight="1">
      <c r="A128" s="39"/>
      <c r="B128" s="40"/>
      <c r="C128" s="205" t="s">
        <v>203</v>
      </c>
      <c r="D128" s="205" t="s">
        <v>121</v>
      </c>
      <c r="E128" s="206" t="s">
        <v>204</v>
      </c>
      <c r="F128" s="207" t="s">
        <v>205</v>
      </c>
      <c r="G128" s="208" t="s">
        <v>124</v>
      </c>
      <c r="H128" s="209">
        <v>70.311999999999998</v>
      </c>
      <c r="I128" s="210"/>
      <c r="J128" s="211">
        <f>ROUND(I128*H128,2)</f>
        <v>0</v>
      </c>
      <c r="K128" s="207" t="s">
        <v>125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0.013429999999999999</v>
      </c>
      <c r="T128" s="215">
        <f>S128*H128</f>
        <v>0.94429015999999988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192</v>
      </c>
      <c r="AT128" s="216" t="s">
        <v>121</v>
      </c>
      <c r="AU128" s="216" t="s">
        <v>82</v>
      </c>
      <c r="AY128" s="18" t="s">
        <v>118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192</v>
      </c>
      <c r="BM128" s="216" t="s">
        <v>347</v>
      </c>
    </row>
    <row r="129" s="2" customFormat="1">
      <c r="A129" s="39"/>
      <c r="B129" s="40"/>
      <c r="C129" s="41"/>
      <c r="D129" s="218" t="s">
        <v>128</v>
      </c>
      <c r="E129" s="41"/>
      <c r="F129" s="219" t="s">
        <v>207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128</v>
      </c>
      <c r="AU129" s="18" t="s">
        <v>82</v>
      </c>
    </row>
    <row r="130" s="13" customFormat="1">
      <c r="A130" s="13"/>
      <c r="B130" s="223"/>
      <c r="C130" s="224"/>
      <c r="D130" s="225" t="s">
        <v>130</v>
      </c>
      <c r="E130" s="226" t="s">
        <v>19</v>
      </c>
      <c r="F130" s="227" t="s">
        <v>131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130</v>
      </c>
      <c r="AU130" s="233" t="s">
        <v>82</v>
      </c>
      <c r="AV130" s="13" t="s">
        <v>80</v>
      </c>
      <c r="AW130" s="13" t="s">
        <v>33</v>
      </c>
      <c r="AX130" s="13" t="s">
        <v>72</v>
      </c>
      <c r="AY130" s="233" t="s">
        <v>118</v>
      </c>
    </row>
    <row r="131" s="14" customFormat="1">
      <c r="A131" s="14"/>
      <c r="B131" s="234"/>
      <c r="C131" s="235"/>
      <c r="D131" s="225" t="s">
        <v>130</v>
      </c>
      <c r="E131" s="236" t="s">
        <v>19</v>
      </c>
      <c r="F131" s="237" t="s">
        <v>331</v>
      </c>
      <c r="G131" s="235"/>
      <c r="H131" s="238">
        <v>70.311999999999998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130</v>
      </c>
      <c r="AU131" s="244" t="s">
        <v>82</v>
      </c>
      <c r="AV131" s="14" t="s">
        <v>82</v>
      </c>
      <c r="AW131" s="14" t="s">
        <v>33</v>
      </c>
      <c r="AX131" s="14" t="s">
        <v>80</v>
      </c>
      <c r="AY131" s="244" t="s">
        <v>118</v>
      </c>
    </row>
    <row r="132" s="2" customFormat="1" ht="16.5" customHeight="1">
      <c r="A132" s="39"/>
      <c r="B132" s="40"/>
      <c r="C132" s="205" t="s">
        <v>208</v>
      </c>
      <c r="D132" s="205" t="s">
        <v>121</v>
      </c>
      <c r="E132" s="206" t="s">
        <v>209</v>
      </c>
      <c r="F132" s="207" t="s">
        <v>210</v>
      </c>
      <c r="G132" s="208" t="s">
        <v>124</v>
      </c>
      <c r="H132" s="209">
        <v>70.311999999999998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192</v>
      </c>
      <c r="AT132" s="216" t="s">
        <v>121</v>
      </c>
      <c r="AU132" s="216" t="s">
        <v>82</v>
      </c>
      <c r="AY132" s="18" t="s">
        <v>118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192</v>
      </c>
      <c r="BM132" s="216" t="s">
        <v>348</v>
      </c>
    </row>
    <row r="133" s="2" customFormat="1" ht="24.15" customHeight="1">
      <c r="A133" s="39"/>
      <c r="B133" s="40"/>
      <c r="C133" s="205" t="s">
        <v>212</v>
      </c>
      <c r="D133" s="205" t="s">
        <v>121</v>
      </c>
      <c r="E133" s="206" t="s">
        <v>213</v>
      </c>
      <c r="F133" s="207" t="s">
        <v>214</v>
      </c>
      <c r="G133" s="208" t="s">
        <v>159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192</v>
      </c>
      <c r="AT133" s="216" t="s">
        <v>121</v>
      </c>
      <c r="AU133" s="216" t="s">
        <v>82</v>
      </c>
      <c r="AY133" s="18" t="s">
        <v>118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192</v>
      </c>
      <c r="BM133" s="216" t="s">
        <v>349</v>
      </c>
    </row>
    <row r="134" s="2" customFormat="1" ht="24.15" customHeight="1">
      <c r="A134" s="39"/>
      <c r="B134" s="40"/>
      <c r="C134" s="205" t="s">
        <v>192</v>
      </c>
      <c r="D134" s="205" t="s">
        <v>121</v>
      </c>
      <c r="E134" s="206" t="s">
        <v>216</v>
      </c>
      <c r="F134" s="207" t="s">
        <v>217</v>
      </c>
      <c r="G134" s="208" t="s">
        <v>218</v>
      </c>
      <c r="H134" s="209">
        <v>1.4270000000000001</v>
      </c>
      <c r="I134" s="210"/>
      <c r="J134" s="211">
        <f>ROUND(I134*H134,2)</f>
        <v>0</v>
      </c>
      <c r="K134" s="207" t="s">
        <v>125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0.00189</v>
      </c>
      <c r="R134" s="214">
        <f>Q134*H134</f>
        <v>0.00269703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192</v>
      </c>
      <c r="AT134" s="216" t="s">
        <v>121</v>
      </c>
      <c r="AU134" s="216" t="s">
        <v>82</v>
      </c>
      <c r="AY134" s="18" t="s">
        <v>118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192</v>
      </c>
      <c r="BM134" s="216" t="s">
        <v>350</v>
      </c>
    </row>
    <row r="135" s="2" customFormat="1">
      <c r="A135" s="39"/>
      <c r="B135" s="40"/>
      <c r="C135" s="41"/>
      <c r="D135" s="218" t="s">
        <v>128</v>
      </c>
      <c r="E135" s="41"/>
      <c r="F135" s="219" t="s">
        <v>220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128</v>
      </c>
      <c r="AU135" s="18" t="s">
        <v>82</v>
      </c>
    </row>
    <row r="136" s="2" customFormat="1" ht="16.5" customHeight="1">
      <c r="A136" s="39"/>
      <c r="B136" s="40"/>
      <c r="C136" s="205" t="s">
        <v>221</v>
      </c>
      <c r="D136" s="205" t="s">
        <v>121</v>
      </c>
      <c r="E136" s="206" t="s">
        <v>222</v>
      </c>
      <c r="F136" s="207" t="s">
        <v>223</v>
      </c>
      <c r="G136" s="208" t="s">
        <v>124</v>
      </c>
      <c r="H136" s="209">
        <v>254.15700000000001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192</v>
      </c>
      <c r="AT136" s="216" t="s">
        <v>121</v>
      </c>
      <c r="AU136" s="216" t="s">
        <v>82</v>
      </c>
      <c r="AY136" s="18" t="s">
        <v>118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192</v>
      </c>
      <c r="BM136" s="216" t="s">
        <v>351</v>
      </c>
    </row>
    <row r="137" s="13" customFormat="1">
      <c r="A137" s="13"/>
      <c r="B137" s="223"/>
      <c r="C137" s="224"/>
      <c r="D137" s="225" t="s">
        <v>130</v>
      </c>
      <c r="E137" s="226" t="s">
        <v>19</v>
      </c>
      <c r="F137" s="227" t="s">
        <v>201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130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118</v>
      </c>
    </row>
    <row r="138" s="14" customFormat="1">
      <c r="A138" s="14"/>
      <c r="B138" s="234"/>
      <c r="C138" s="235"/>
      <c r="D138" s="225" t="s">
        <v>130</v>
      </c>
      <c r="E138" s="236" t="s">
        <v>19</v>
      </c>
      <c r="F138" s="237" t="s">
        <v>346</v>
      </c>
      <c r="G138" s="235"/>
      <c r="H138" s="238">
        <v>254.15700000000001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130</v>
      </c>
      <c r="AU138" s="244" t="s">
        <v>82</v>
      </c>
      <c r="AV138" s="14" t="s">
        <v>82</v>
      </c>
      <c r="AW138" s="14" t="s">
        <v>33</v>
      </c>
      <c r="AX138" s="14" t="s">
        <v>80</v>
      </c>
      <c r="AY138" s="244" t="s">
        <v>118</v>
      </c>
    </row>
    <row r="139" s="2" customFormat="1" ht="16.5" customHeight="1">
      <c r="A139" s="39"/>
      <c r="B139" s="40"/>
      <c r="C139" s="245" t="s">
        <v>225</v>
      </c>
      <c r="D139" s="245" t="s">
        <v>140</v>
      </c>
      <c r="E139" s="246" t="s">
        <v>226</v>
      </c>
      <c r="F139" s="247" t="s">
        <v>227</v>
      </c>
      <c r="G139" s="248" t="s">
        <v>218</v>
      </c>
      <c r="H139" s="249">
        <v>1.4270000000000001</v>
      </c>
      <c r="I139" s="250"/>
      <c r="J139" s="251">
        <f>ROUND(I139*H139,2)</f>
        <v>0</v>
      </c>
      <c r="K139" s="247" t="s">
        <v>125</v>
      </c>
      <c r="L139" s="252"/>
      <c r="M139" s="253" t="s">
        <v>19</v>
      </c>
      <c r="N139" s="254" t="s">
        <v>43</v>
      </c>
      <c r="O139" s="85"/>
      <c r="P139" s="214">
        <f>O139*H139</f>
        <v>0</v>
      </c>
      <c r="Q139" s="214">
        <v>0.55000000000000004</v>
      </c>
      <c r="R139" s="214">
        <f>Q139*H139</f>
        <v>0.78485000000000005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228</v>
      </c>
      <c r="AT139" s="216" t="s">
        <v>140</v>
      </c>
      <c r="AU139" s="216" t="s">
        <v>82</v>
      </c>
      <c r="AY139" s="18" t="s">
        <v>118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192</v>
      </c>
      <c r="BM139" s="216" t="s">
        <v>352</v>
      </c>
    </row>
    <row r="140" s="14" customFormat="1">
      <c r="A140" s="14"/>
      <c r="B140" s="234"/>
      <c r="C140" s="235"/>
      <c r="D140" s="225" t="s">
        <v>130</v>
      </c>
      <c r="E140" s="236" t="s">
        <v>19</v>
      </c>
      <c r="F140" s="237" t="s">
        <v>353</v>
      </c>
      <c r="G140" s="235"/>
      <c r="H140" s="238">
        <v>1.2410000000000001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130</v>
      </c>
      <c r="AU140" s="244" t="s">
        <v>82</v>
      </c>
      <c r="AV140" s="14" t="s">
        <v>82</v>
      </c>
      <c r="AW140" s="14" t="s">
        <v>33</v>
      </c>
      <c r="AX140" s="14" t="s">
        <v>80</v>
      </c>
      <c r="AY140" s="244" t="s">
        <v>118</v>
      </c>
    </row>
    <row r="141" s="14" customFormat="1">
      <c r="A141" s="14"/>
      <c r="B141" s="234"/>
      <c r="C141" s="235"/>
      <c r="D141" s="225" t="s">
        <v>130</v>
      </c>
      <c r="E141" s="235"/>
      <c r="F141" s="237" t="s">
        <v>354</v>
      </c>
      <c r="G141" s="235"/>
      <c r="H141" s="238">
        <v>1.4270000000000001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130</v>
      </c>
      <c r="AU141" s="244" t="s">
        <v>82</v>
      </c>
      <c r="AV141" s="14" t="s">
        <v>82</v>
      </c>
      <c r="AW141" s="14" t="s">
        <v>4</v>
      </c>
      <c r="AX141" s="14" t="s">
        <v>80</v>
      </c>
      <c r="AY141" s="244" t="s">
        <v>118</v>
      </c>
    </row>
    <row r="142" s="2" customFormat="1" ht="24.15" customHeight="1">
      <c r="A142" s="39"/>
      <c r="B142" s="40"/>
      <c r="C142" s="205" t="s">
        <v>232</v>
      </c>
      <c r="D142" s="205" t="s">
        <v>121</v>
      </c>
      <c r="E142" s="206" t="s">
        <v>233</v>
      </c>
      <c r="F142" s="207" t="s">
        <v>234</v>
      </c>
      <c r="G142" s="208" t="s">
        <v>218</v>
      </c>
      <c r="H142" s="209">
        <v>1.2410000000000001</v>
      </c>
      <c r="I142" s="210"/>
      <c r="J142" s="211">
        <f>ROUND(I142*H142,2)</f>
        <v>0</v>
      </c>
      <c r="K142" s="207" t="s">
        <v>125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0.023300000000000001</v>
      </c>
      <c r="R142" s="214">
        <f>Q142*H142</f>
        <v>0.028915300000000005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192</v>
      </c>
      <c r="AT142" s="216" t="s">
        <v>121</v>
      </c>
      <c r="AU142" s="216" t="s">
        <v>82</v>
      </c>
      <c r="AY142" s="18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192</v>
      </c>
      <c r="BM142" s="216" t="s">
        <v>355</v>
      </c>
    </row>
    <row r="143" s="2" customFormat="1">
      <c r="A143" s="39"/>
      <c r="B143" s="40"/>
      <c r="C143" s="41"/>
      <c r="D143" s="218" t="s">
        <v>128</v>
      </c>
      <c r="E143" s="41"/>
      <c r="F143" s="219" t="s">
        <v>236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82</v>
      </c>
    </row>
    <row r="144" s="2" customFormat="1" ht="16.5" customHeight="1">
      <c r="A144" s="39"/>
      <c r="B144" s="40"/>
      <c r="C144" s="205" t="s">
        <v>237</v>
      </c>
      <c r="D144" s="205" t="s">
        <v>121</v>
      </c>
      <c r="E144" s="206" t="s">
        <v>238</v>
      </c>
      <c r="F144" s="207" t="s">
        <v>239</v>
      </c>
      <c r="G144" s="208" t="s">
        <v>124</v>
      </c>
      <c r="H144" s="209">
        <v>70.311999999999998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192</v>
      </c>
      <c r="AT144" s="216" t="s">
        <v>121</v>
      </c>
      <c r="AU144" s="216" t="s">
        <v>82</v>
      </c>
      <c r="AY144" s="18" t="s">
        <v>118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192</v>
      </c>
      <c r="BM144" s="216" t="s">
        <v>356</v>
      </c>
    </row>
    <row r="145" s="2" customFormat="1" ht="24.15" customHeight="1">
      <c r="A145" s="39"/>
      <c r="B145" s="40"/>
      <c r="C145" s="205" t="s">
        <v>7</v>
      </c>
      <c r="D145" s="205" t="s">
        <v>121</v>
      </c>
      <c r="E145" s="206" t="s">
        <v>241</v>
      </c>
      <c r="F145" s="207" t="s">
        <v>242</v>
      </c>
      <c r="G145" s="208" t="s">
        <v>124</v>
      </c>
      <c r="H145" s="209">
        <v>70.311999999999998</v>
      </c>
      <c r="I145" s="210"/>
      <c r="J145" s="211">
        <f>ROUND(I145*H145,2)</f>
        <v>0</v>
      </c>
      <c r="K145" s="207" t="s">
        <v>125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0.028250000000000001</v>
      </c>
      <c r="R145" s="214">
        <f>Q145*H145</f>
        <v>1.9863139999999999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192</v>
      </c>
      <c r="AT145" s="216" t="s">
        <v>121</v>
      </c>
      <c r="AU145" s="216" t="s">
        <v>82</v>
      </c>
      <c r="AY145" s="18" t="s">
        <v>118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192</v>
      </c>
      <c r="BM145" s="216" t="s">
        <v>357</v>
      </c>
    </row>
    <row r="146" s="2" customFormat="1">
      <c r="A146" s="39"/>
      <c r="B146" s="40"/>
      <c r="C146" s="41"/>
      <c r="D146" s="218" t="s">
        <v>128</v>
      </c>
      <c r="E146" s="41"/>
      <c r="F146" s="219" t="s">
        <v>244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128</v>
      </c>
      <c r="AU146" s="18" t="s">
        <v>82</v>
      </c>
    </row>
    <row r="147" s="13" customFormat="1">
      <c r="A147" s="13"/>
      <c r="B147" s="223"/>
      <c r="C147" s="224"/>
      <c r="D147" s="225" t="s">
        <v>130</v>
      </c>
      <c r="E147" s="226" t="s">
        <v>19</v>
      </c>
      <c r="F147" s="227" t="s">
        <v>131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130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118</v>
      </c>
    </row>
    <row r="148" s="14" customFormat="1">
      <c r="A148" s="14"/>
      <c r="B148" s="234"/>
      <c r="C148" s="235"/>
      <c r="D148" s="225" t="s">
        <v>130</v>
      </c>
      <c r="E148" s="236" t="s">
        <v>19</v>
      </c>
      <c r="F148" s="237" t="s">
        <v>331</v>
      </c>
      <c r="G148" s="235"/>
      <c r="H148" s="238">
        <v>70.311999999999998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130</v>
      </c>
      <c r="AU148" s="244" t="s">
        <v>82</v>
      </c>
      <c r="AV148" s="14" t="s">
        <v>82</v>
      </c>
      <c r="AW148" s="14" t="s">
        <v>33</v>
      </c>
      <c r="AX148" s="14" t="s">
        <v>80</v>
      </c>
      <c r="AY148" s="244" t="s">
        <v>118</v>
      </c>
    </row>
    <row r="149" s="2" customFormat="1" ht="24.15" customHeight="1">
      <c r="A149" s="39"/>
      <c r="B149" s="40"/>
      <c r="C149" s="205" t="s">
        <v>245</v>
      </c>
      <c r="D149" s="205" t="s">
        <v>121</v>
      </c>
      <c r="E149" s="206" t="s">
        <v>246</v>
      </c>
      <c r="F149" s="207" t="s">
        <v>247</v>
      </c>
      <c r="G149" s="208" t="s">
        <v>248</v>
      </c>
      <c r="H149" s="255"/>
      <c r="I149" s="210"/>
      <c r="J149" s="211">
        <f>ROUND(I149*H149,2)</f>
        <v>0</v>
      </c>
      <c r="K149" s="207" t="s">
        <v>125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192</v>
      </c>
      <c r="AT149" s="216" t="s">
        <v>121</v>
      </c>
      <c r="AU149" s="216" t="s">
        <v>82</v>
      </c>
      <c r="AY149" s="18" t="s">
        <v>118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192</v>
      </c>
      <c r="BM149" s="216" t="s">
        <v>358</v>
      </c>
    </row>
    <row r="150" s="2" customFormat="1">
      <c r="A150" s="39"/>
      <c r="B150" s="40"/>
      <c r="C150" s="41"/>
      <c r="D150" s="218" t="s">
        <v>128</v>
      </c>
      <c r="E150" s="41"/>
      <c r="F150" s="219" t="s">
        <v>250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128</v>
      </c>
      <c r="AU150" s="18" t="s">
        <v>82</v>
      </c>
    </row>
    <row r="151" s="12" customFormat="1" ht="22.8" customHeight="1">
      <c r="A151" s="12"/>
      <c r="B151" s="189"/>
      <c r="C151" s="190"/>
      <c r="D151" s="191" t="s">
        <v>71</v>
      </c>
      <c r="E151" s="203" t="s">
        <v>251</v>
      </c>
      <c r="F151" s="203" t="s">
        <v>252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SUM(P152:P169)</f>
        <v>0</v>
      </c>
      <c r="Q151" s="197"/>
      <c r="R151" s="198">
        <f>SUM(R152:R169)</f>
        <v>0</v>
      </c>
      <c r="S151" s="197"/>
      <c r="T151" s="199">
        <f>SUM(T152:T169)</f>
        <v>0.26884000000000002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82</v>
      </c>
      <c r="AT151" s="201" t="s">
        <v>71</v>
      </c>
      <c r="AU151" s="201" t="s">
        <v>80</v>
      </c>
      <c r="AY151" s="200" t="s">
        <v>118</v>
      </c>
      <c r="BK151" s="202">
        <f>SUM(BK152:BK169)</f>
        <v>0</v>
      </c>
    </row>
    <row r="152" s="2" customFormat="1" ht="16.5" customHeight="1">
      <c r="A152" s="39"/>
      <c r="B152" s="40"/>
      <c r="C152" s="205" t="s">
        <v>253</v>
      </c>
      <c r="D152" s="205" t="s">
        <v>121</v>
      </c>
      <c r="E152" s="206" t="s">
        <v>254</v>
      </c>
      <c r="F152" s="207" t="s">
        <v>255</v>
      </c>
      <c r="G152" s="208" t="s">
        <v>135</v>
      </c>
      <c r="H152" s="209">
        <v>103.40000000000001</v>
      </c>
      <c r="I152" s="210"/>
      <c r="J152" s="211">
        <f>ROUND(I152*H152,2)</f>
        <v>0</v>
      </c>
      <c r="K152" s="207" t="s">
        <v>125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0.0025999999999999999</v>
      </c>
      <c r="T152" s="215">
        <f>S152*H152</f>
        <v>0.26884000000000002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192</v>
      </c>
      <c r="AT152" s="216" t="s">
        <v>121</v>
      </c>
      <c r="AU152" s="216" t="s">
        <v>82</v>
      </c>
      <c r="AY152" s="18" t="s">
        <v>118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192</v>
      </c>
      <c r="BM152" s="216" t="s">
        <v>359</v>
      </c>
    </row>
    <row r="153" s="2" customFormat="1">
      <c r="A153" s="39"/>
      <c r="B153" s="40"/>
      <c r="C153" s="41"/>
      <c r="D153" s="218" t="s">
        <v>128</v>
      </c>
      <c r="E153" s="41"/>
      <c r="F153" s="219" t="s">
        <v>257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128</v>
      </c>
      <c r="AU153" s="18" t="s">
        <v>82</v>
      </c>
    </row>
    <row r="154" s="14" customFormat="1">
      <c r="A154" s="14"/>
      <c r="B154" s="234"/>
      <c r="C154" s="235"/>
      <c r="D154" s="225" t="s">
        <v>130</v>
      </c>
      <c r="E154" s="236" t="s">
        <v>19</v>
      </c>
      <c r="F154" s="237" t="s">
        <v>258</v>
      </c>
      <c r="G154" s="235"/>
      <c r="H154" s="238">
        <v>103.40000000000001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130</v>
      </c>
      <c r="AU154" s="244" t="s">
        <v>82</v>
      </c>
      <c r="AV154" s="14" t="s">
        <v>82</v>
      </c>
      <c r="AW154" s="14" t="s">
        <v>33</v>
      </c>
      <c r="AX154" s="14" t="s">
        <v>80</v>
      </c>
      <c r="AY154" s="244" t="s">
        <v>118</v>
      </c>
    </row>
    <row r="155" s="2" customFormat="1" ht="16.5" customHeight="1">
      <c r="A155" s="39"/>
      <c r="B155" s="40"/>
      <c r="C155" s="205" t="s">
        <v>259</v>
      </c>
      <c r="D155" s="205" t="s">
        <v>121</v>
      </c>
      <c r="E155" s="206" t="s">
        <v>260</v>
      </c>
      <c r="F155" s="207" t="s">
        <v>261</v>
      </c>
      <c r="G155" s="208" t="s">
        <v>135</v>
      </c>
      <c r="H155" s="209">
        <v>103.40000000000001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192</v>
      </c>
      <c r="AT155" s="216" t="s">
        <v>121</v>
      </c>
      <c r="AU155" s="216" t="s">
        <v>82</v>
      </c>
      <c r="AY155" s="18" t="s">
        <v>118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192</v>
      </c>
      <c r="BM155" s="216" t="s">
        <v>360</v>
      </c>
    </row>
    <row r="156" s="2" customFormat="1" ht="16.5" customHeight="1">
      <c r="A156" s="39"/>
      <c r="B156" s="40"/>
      <c r="C156" s="205" t="s">
        <v>263</v>
      </c>
      <c r="D156" s="205" t="s">
        <v>121</v>
      </c>
      <c r="E156" s="206" t="s">
        <v>264</v>
      </c>
      <c r="F156" s="207" t="s">
        <v>265</v>
      </c>
      <c r="G156" s="208" t="s">
        <v>159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192</v>
      </c>
      <c r="AT156" s="216" t="s">
        <v>121</v>
      </c>
      <c r="AU156" s="216" t="s">
        <v>82</v>
      </c>
      <c r="AY156" s="18" t="s">
        <v>118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192</v>
      </c>
      <c r="BM156" s="216" t="s">
        <v>361</v>
      </c>
    </row>
    <row r="157" s="2" customFormat="1" ht="16.5" customHeight="1">
      <c r="A157" s="39"/>
      <c r="B157" s="40"/>
      <c r="C157" s="205" t="s">
        <v>267</v>
      </c>
      <c r="D157" s="205" t="s">
        <v>121</v>
      </c>
      <c r="E157" s="206" t="s">
        <v>268</v>
      </c>
      <c r="F157" s="207" t="s">
        <v>269</v>
      </c>
      <c r="G157" s="208" t="s">
        <v>135</v>
      </c>
      <c r="H157" s="209">
        <v>51.700000000000003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192</v>
      </c>
      <c r="AT157" s="216" t="s">
        <v>121</v>
      </c>
      <c r="AU157" s="216" t="s">
        <v>82</v>
      </c>
      <c r="AY157" s="18" t="s">
        <v>118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192</v>
      </c>
      <c r="BM157" s="216" t="s">
        <v>362</v>
      </c>
    </row>
    <row r="158" s="2" customFormat="1" ht="16.5" customHeight="1">
      <c r="A158" s="39"/>
      <c r="B158" s="40"/>
      <c r="C158" s="205" t="s">
        <v>271</v>
      </c>
      <c r="D158" s="205" t="s">
        <v>121</v>
      </c>
      <c r="E158" s="206" t="s">
        <v>272</v>
      </c>
      <c r="F158" s="207" t="s">
        <v>273</v>
      </c>
      <c r="G158" s="208" t="s">
        <v>274</v>
      </c>
      <c r="H158" s="209">
        <v>5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192</v>
      </c>
      <c r="AT158" s="216" t="s">
        <v>121</v>
      </c>
      <c r="AU158" s="216" t="s">
        <v>82</v>
      </c>
      <c r="AY158" s="18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192</v>
      </c>
      <c r="BM158" s="216" t="s">
        <v>363</v>
      </c>
    </row>
    <row r="159" s="2" customFormat="1" ht="21.75" customHeight="1">
      <c r="A159" s="39"/>
      <c r="B159" s="40"/>
      <c r="C159" s="205" t="s">
        <v>276</v>
      </c>
      <c r="D159" s="205" t="s">
        <v>121</v>
      </c>
      <c r="E159" s="206" t="s">
        <v>277</v>
      </c>
      <c r="F159" s="207" t="s">
        <v>278</v>
      </c>
      <c r="G159" s="208" t="s">
        <v>124</v>
      </c>
      <c r="H159" s="209">
        <v>317.697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192</v>
      </c>
      <c r="AT159" s="216" t="s">
        <v>121</v>
      </c>
      <c r="AU159" s="216" t="s">
        <v>82</v>
      </c>
      <c r="AY159" s="18" t="s">
        <v>118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192</v>
      </c>
      <c r="BM159" s="216" t="s">
        <v>364</v>
      </c>
    </row>
    <row r="160" s="13" customFormat="1">
      <c r="A160" s="13"/>
      <c r="B160" s="223"/>
      <c r="C160" s="224"/>
      <c r="D160" s="225" t="s">
        <v>130</v>
      </c>
      <c r="E160" s="226" t="s">
        <v>19</v>
      </c>
      <c r="F160" s="227" t="s">
        <v>280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130</v>
      </c>
      <c r="AU160" s="233" t="s">
        <v>82</v>
      </c>
      <c r="AV160" s="13" t="s">
        <v>80</v>
      </c>
      <c r="AW160" s="13" t="s">
        <v>33</v>
      </c>
      <c r="AX160" s="13" t="s">
        <v>72</v>
      </c>
      <c r="AY160" s="233" t="s">
        <v>118</v>
      </c>
    </row>
    <row r="161" s="14" customFormat="1">
      <c r="A161" s="14"/>
      <c r="B161" s="234"/>
      <c r="C161" s="235"/>
      <c r="D161" s="225" t="s">
        <v>130</v>
      </c>
      <c r="E161" s="236" t="s">
        <v>19</v>
      </c>
      <c r="F161" s="237" t="s">
        <v>365</v>
      </c>
      <c r="G161" s="235"/>
      <c r="H161" s="238">
        <v>317.697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130</v>
      </c>
      <c r="AU161" s="244" t="s">
        <v>82</v>
      </c>
      <c r="AV161" s="14" t="s">
        <v>82</v>
      </c>
      <c r="AW161" s="14" t="s">
        <v>33</v>
      </c>
      <c r="AX161" s="14" t="s">
        <v>80</v>
      </c>
      <c r="AY161" s="244" t="s">
        <v>118</v>
      </c>
    </row>
    <row r="162" s="2" customFormat="1" ht="16.5" customHeight="1">
      <c r="A162" s="39"/>
      <c r="B162" s="40"/>
      <c r="C162" s="205" t="s">
        <v>282</v>
      </c>
      <c r="D162" s="205" t="s">
        <v>121</v>
      </c>
      <c r="E162" s="206" t="s">
        <v>283</v>
      </c>
      <c r="F162" s="207" t="s">
        <v>284</v>
      </c>
      <c r="G162" s="208" t="s">
        <v>124</v>
      </c>
      <c r="H162" s="209">
        <v>190.618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192</v>
      </c>
      <c r="AT162" s="216" t="s">
        <v>121</v>
      </c>
      <c r="AU162" s="216" t="s">
        <v>82</v>
      </c>
      <c r="AY162" s="18" t="s">
        <v>118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192</v>
      </c>
      <c r="BM162" s="216" t="s">
        <v>366</v>
      </c>
    </row>
    <row r="163" s="13" customFormat="1">
      <c r="A163" s="13"/>
      <c r="B163" s="223"/>
      <c r="C163" s="224"/>
      <c r="D163" s="225" t="s">
        <v>130</v>
      </c>
      <c r="E163" s="226" t="s">
        <v>19</v>
      </c>
      <c r="F163" s="227" t="s">
        <v>286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130</v>
      </c>
      <c r="AU163" s="233" t="s">
        <v>82</v>
      </c>
      <c r="AV163" s="13" t="s">
        <v>80</v>
      </c>
      <c r="AW163" s="13" t="s">
        <v>33</v>
      </c>
      <c r="AX163" s="13" t="s">
        <v>72</v>
      </c>
      <c r="AY163" s="233" t="s">
        <v>118</v>
      </c>
    </row>
    <row r="164" s="14" customFormat="1">
      <c r="A164" s="14"/>
      <c r="B164" s="234"/>
      <c r="C164" s="235"/>
      <c r="D164" s="225" t="s">
        <v>130</v>
      </c>
      <c r="E164" s="236" t="s">
        <v>19</v>
      </c>
      <c r="F164" s="237" t="s">
        <v>367</v>
      </c>
      <c r="G164" s="235"/>
      <c r="H164" s="238">
        <v>190.618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130</v>
      </c>
      <c r="AU164" s="244" t="s">
        <v>82</v>
      </c>
      <c r="AV164" s="14" t="s">
        <v>82</v>
      </c>
      <c r="AW164" s="14" t="s">
        <v>33</v>
      </c>
      <c r="AX164" s="14" t="s">
        <v>80</v>
      </c>
      <c r="AY164" s="244" t="s">
        <v>118</v>
      </c>
    </row>
    <row r="165" s="2" customFormat="1" ht="16.5" customHeight="1">
      <c r="A165" s="39"/>
      <c r="B165" s="40"/>
      <c r="C165" s="205" t="s">
        <v>288</v>
      </c>
      <c r="D165" s="205" t="s">
        <v>121</v>
      </c>
      <c r="E165" s="206" t="s">
        <v>289</v>
      </c>
      <c r="F165" s="207" t="s">
        <v>290</v>
      </c>
      <c r="G165" s="208" t="s">
        <v>124</v>
      </c>
      <c r="H165" s="209">
        <v>762.47199999999998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192</v>
      </c>
      <c r="AT165" s="216" t="s">
        <v>121</v>
      </c>
      <c r="AU165" s="216" t="s">
        <v>82</v>
      </c>
      <c r="AY165" s="18" t="s">
        <v>118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192</v>
      </c>
      <c r="BM165" s="216" t="s">
        <v>368</v>
      </c>
    </row>
    <row r="166" s="13" customFormat="1">
      <c r="A166" s="13"/>
      <c r="B166" s="223"/>
      <c r="C166" s="224"/>
      <c r="D166" s="225" t="s">
        <v>130</v>
      </c>
      <c r="E166" s="226" t="s">
        <v>19</v>
      </c>
      <c r="F166" s="227" t="s">
        <v>292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130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118</v>
      </c>
    </row>
    <row r="167" s="14" customFormat="1">
      <c r="A167" s="14"/>
      <c r="B167" s="234"/>
      <c r="C167" s="235"/>
      <c r="D167" s="225" t="s">
        <v>130</v>
      </c>
      <c r="E167" s="236" t="s">
        <v>19</v>
      </c>
      <c r="F167" s="237" t="s">
        <v>369</v>
      </c>
      <c r="G167" s="235"/>
      <c r="H167" s="238">
        <v>762.47199999999998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130</v>
      </c>
      <c r="AU167" s="244" t="s">
        <v>82</v>
      </c>
      <c r="AV167" s="14" t="s">
        <v>82</v>
      </c>
      <c r="AW167" s="14" t="s">
        <v>33</v>
      </c>
      <c r="AX167" s="14" t="s">
        <v>80</v>
      </c>
      <c r="AY167" s="244" t="s">
        <v>118</v>
      </c>
    </row>
    <row r="168" s="2" customFormat="1" ht="33" customHeight="1">
      <c r="A168" s="39"/>
      <c r="B168" s="40"/>
      <c r="C168" s="205" t="s">
        <v>294</v>
      </c>
      <c r="D168" s="205" t="s">
        <v>121</v>
      </c>
      <c r="E168" s="206" t="s">
        <v>295</v>
      </c>
      <c r="F168" s="207" t="s">
        <v>296</v>
      </c>
      <c r="G168" s="208" t="s">
        <v>248</v>
      </c>
      <c r="H168" s="255"/>
      <c r="I168" s="210"/>
      <c r="J168" s="211">
        <f>ROUND(I168*H168,2)</f>
        <v>0</v>
      </c>
      <c r="K168" s="207" t="s">
        <v>125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192</v>
      </c>
      <c r="AT168" s="216" t="s">
        <v>121</v>
      </c>
      <c r="AU168" s="216" t="s">
        <v>82</v>
      </c>
      <c r="AY168" s="18" t="s">
        <v>118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192</v>
      </c>
      <c r="BM168" s="216" t="s">
        <v>370</v>
      </c>
    </row>
    <row r="169" s="2" customFormat="1">
      <c r="A169" s="39"/>
      <c r="B169" s="40"/>
      <c r="C169" s="41"/>
      <c r="D169" s="218" t="s">
        <v>128</v>
      </c>
      <c r="E169" s="41"/>
      <c r="F169" s="219" t="s">
        <v>298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128</v>
      </c>
      <c r="AU169" s="18" t="s">
        <v>82</v>
      </c>
    </row>
    <row r="170" s="12" customFormat="1" ht="22.8" customHeight="1">
      <c r="A170" s="12"/>
      <c r="B170" s="189"/>
      <c r="C170" s="190"/>
      <c r="D170" s="191" t="s">
        <v>71</v>
      </c>
      <c r="E170" s="203" t="s">
        <v>299</v>
      </c>
      <c r="F170" s="203" t="s">
        <v>300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SUM(P171:P182)</f>
        <v>0</v>
      </c>
      <c r="Q170" s="197"/>
      <c r="R170" s="198">
        <f>SUM(R171:R182)</f>
        <v>0.74506193999999992</v>
      </c>
      <c r="S170" s="197"/>
      <c r="T170" s="199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82</v>
      </c>
      <c r="AT170" s="201" t="s">
        <v>71</v>
      </c>
      <c r="AU170" s="201" t="s">
        <v>80</v>
      </c>
      <c r="AY170" s="200" t="s">
        <v>118</v>
      </c>
      <c r="BK170" s="202">
        <f>SUM(BK171:BK182)</f>
        <v>0</v>
      </c>
    </row>
    <row r="171" s="2" customFormat="1" ht="16.5" customHeight="1">
      <c r="A171" s="39"/>
      <c r="B171" s="40"/>
      <c r="C171" s="205" t="s">
        <v>228</v>
      </c>
      <c r="D171" s="205" t="s">
        <v>121</v>
      </c>
      <c r="E171" s="206" t="s">
        <v>301</v>
      </c>
      <c r="F171" s="207" t="s">
        <v>302</v>
      </c>
      <c r="G171" s="208" t="s">
        <v>124</v>
      </c>
      <c r="H171" s="209">
        <v>1404.2190000000001</v>
      </c>
      <c r="I171" s="210"/>
      <c r="J171" s="211">
        <f>ROUND(I171*H171,2)</f>
        <v>0</v>
      </c>
      <c r="K171" s="207" t="s">
        <v>125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6.0000000000000002E-05</v>
      </c>
      <c r="R171" s="214">
        <f>Q171*H171</f>
        <v>0.084253140000000004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192</v>
      </c>
      <c r="AT171" s="216" t="s">
        <v>121</v>
      </c>
      <c r="AU171" s="216" t="s">
        <v>82</v>
      </c>
      <c r="AY171" s="18" t="s">
        <v>118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192</v>
      </c>
      <c r="BM171" s="216" t="s">
        <v>371</v>
      </c>
    </row>
    <row r="172" s="2" customFormat="1">
      <c r="A172" s="39"/>
      <c r="B172" s="40"/>
      <c r="C172" s="41"/>
      <c r="D172" s="218" t="s">
        <v>128</v>
      </c>
      <c r="E172" s="41"/>
      <c r="F172" s="219" t="s">
        <v>304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128</v>
      </c>
      <c r="AU172" s="18" t="s">
        <v>82</v>
      </c>
    </row>
    <row r="173" s="13" customFormat="1">
      <c r="A173" s="13"/>
      <c r="B173" s="223"/>
      <c r="C173" s="224"/>
      <c r="D173" s="225" t="s">
        <v>130</v>
      </c>
      <c r="E173" s="226" t="s">
        <v>19</v>
      </c>
      <c r="F173" s="227" t="s">
        <v>305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130</v>
      </c>
      <c r="AU173" s="233" t="s">
        <v>82</v>
      </c>
      <c r="AV173" s="13" t="s">
        <v>80</v>
      </c>
      <c r="AW173" s="13" t="s">
        <v>33</v>
      </c>
      <c r="AX173" s="13" t="s">
        <v>72</v>
      </c>
      <c r="AY173" s="233" t="s">
        <v>118</v>
      </c>
    </row>
    <row r="174" s="14" customFormat="1">
      <c r="A174" s="14"/>
      <c r="B174" s="234"/>
      <c r="C174" s="235"/>
      <c r="D174" s="225" t="s">
        <v>130</v>
      </c>
      <c r="E174" s="236" t="s">
        <v>19</v>
      </c>
      <c r="F174" s="237" t="s">
        <v>372</v>
      </c>
      <c r="G174" s="235"/>
      <c r="H174" s="238">
        <v>1404.2190000000001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130</v>
      </c>
      <c r="AU174" s="244" t="s">
        <v>82</v>
      </c>
      <c r="AV174" s="14" t="s">
        <v>82</v>
      </c>
      <c r="AW174" s="14" t="s">
        <v>33</v>
      </c>
      <c r="AX174" s="14" t="s">
        <v>80</v>
      </c>
      <c r="AY174" s="244" t="s">
        <v>118</v>
      </c>
    </row>
    <row r="175" s="2" customFormat="1" ht="16.5" customHeight="1">
      <c r="A175" s="39"/>
      <c r="B175" s="40"/>
      <c r="C175" s="205" t="s">
        <v>307</v>
      </c>
      <c r="D175" s="205" t="s">
        <v>121</v>
      </c>
      <c r="E175" s="206" t="s">
        <v>308</v>
      </c>
      <c r="F175" s="207" t="s">
        <v>309</v>
      </c>
      <c r="G175" s="208" t="s">
        <v>124</v>
      </c>
      <c r="H175" s="209">
        <v>1652.0219999999999</v>
      </c>
      <c r="I175" s="210"/>
      <c r="J175" s="211">
        <f>ROUND(I175*H175,2)</f>
        <v>0</v>
      </c>
      <c r="K175" s="207" t="s">
        <v>125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0.00013999999999999999</v>
      </c>
      <c r="R175" s="214">
        <f>Q175*H175</f>
        <v>0.23128307999999997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192</v>
      </c>
      <c r="AT175" s="216" t="s">
        <v>121</v>
      </c>
      <c r="AU175" s="216" t="s">
        <v>82</v>
      </c>
      <c r="AY175" s="18" t="s">
        <v>118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192</v>
      </c>
      <c r="BM175" s="216" t="s">
        <v>373</v>
      </c>
    </row>
    <row r="176" s="2" customFormat="1">
      <c r="A176" s="39"/>
      <c r="B176" s="40"/>
      <c r="C176" s="41"/>
      <c r="D176" s="218" t="s">
        <v>128</v>
      </c>
      <c r="E176" s="41"/>
      <c r="F176" s="219" t="s">
        <v>311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128</v>
      </c>
      <c r="AU176" s="18" t="s">
        <v>82</v>
      </c>
    </row>
    <row r="177" s="13" customFormat="1">
      <c r="A177" s="13"/>
      <c r="B177" s="223"/>
      <c r="C177" s="224"/>
      <c r="D177" s="225" t="s">
        <v>130</v>
      </c>
      <c r="E177" s="226" t="s">
        <v>19</v>
      </c>
      <c r="F177" s="227" t="s">
        <v>312</v>
      </c>
      <c r="G177" s="224"/>
      <c r="H177" s="226" t="s">
        <v>19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130</v>
      </c>
      <c r="AU177" s="233" t="s">
        <v>82</v>
      </c>
      <c r="AV177" s="13" t="s">
        <v>80</v>
      </c>
      <c r="AW177" s="13" t="s">
        <v>33</v>
      </c>
      <c r="AX177" s="13" t="s">
        <v>72</v>
      </c>
      <c r="AY177" s="233" t="s">
        <v>118</v>
      </c>
    </row>
    <row r="178" s="14" customFormat="1">
      <c r="A178" s="14"/>
      <c r="B178" s="234"/>
      <c r="C178" s="235"/>
      <c r="D178" s="225" t="s">
        <v>130</v>
      </c>
      <c r="E178" s="236" t="s">
        <v>19</v>
      </c>
      <c r="F178" s="237" t="s">
        <v>374</v>
      </c>
      <c r="G178" s="235"/>
      <c r="H178" s="238">
        <v>1652.0219999999999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130</v>
      </c>
      <c r="AU178" s="244" t="s">
        <v>82</v>
      </c>
      <c r="AV178" s="14" t="s">
        <v>82</v>
      </c>
      <c r="AW178" s="14" t="s">
        <v>33</v>
      </c>
      <c r="AX178" s="14" t="s">
        <v>80</v>
      </c>
      <c r="AY178" s="244" t="s">
        <v>118</v>
      </c>
    </row>
    <row r="179" s="2" customFormat="1" ht="16.5" customHeight="1">
      <c r="A179" s="39"/>
      <c r="B179" s="40"/>
      <c r="C179" s="205" t="s">
        <v>314</v>
      </c>
      <c r="D179" s="205" t="s">
        <v>121</v>
      </c>
      <c r="E179" s="206" t="s">
        <v>315</v>
      </c>
      <c r="F179" s="207" t="s">
        <v>316</v>
      </c>
      <c r="G179" s="208" t="s">
        <v>124</v>
      </c>
      <c r="H179" s="209">
        <v>1652.0219999999999</v>
      </c>
      <c r="I179" s="210"/>
      <c r="J179" s="211">
        <f>ROUND(I179*H179,2)</f>
        <v>0</v>
      </c>
      <c r="K179" s="207" t="s">
        <v>125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0.00012999999999999999</v>
      </c>
      <c r="R179" s="214">
        <f>Q179*H179</f>
        <v>0.21476285999999997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192</v>
      </c>
      <c r="AT179" s="216" t="s">
        <v>121</v>
      </c>
      <c r="AU179" s="216" t="s">
        <v>82</v>
      </c>
      <c r="AY179" s="18" t="s">
        <v>118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192</v>
      </c>
      <c r="BM179" s="216" t="s">
        <v>375</v>
      </c>
    </row>
    <row r="180" s="2" customFormat="1">
      <c r="A180" s="39"/>
      <c r="B180" s="40"/>
      <c r="C180" s="41"/>
      <c r="D180" s="218" t="s">
        <v>128</v>
      </c>
      <c r="E180" s="41"/>
      <c r="F180" s="219" t="s">
        <v>318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128</v>
      </c>
      <c r="AU180" s="18" t="s">
        <v>82</v>
      </c>
    </row>
    <row r="181" s="2" customFormat="1" ht="16.5" customHeight="1">
      <c r="A181" s="39"/>
      <c r="B181" s="40"/>
      <c r="C181" s="205" t="s">
        <v>319</v>
      </c>
      <c r="D181" s="205" t="s">
        <v>121</v>
      </c>
      <c r="E181" s="206" t="s">
        <v>320</v>
      </c>
      <c r="F181" s="207" t="s">
        <v>321</v>
      </c>
      <c r="G181" s="208" t="s">
        <v>124</v>
      </c>
      <c r="H181" s="209">
        <v>1652.0219999999999</v>
      </c>
      <c r="I181" s="210"/>
      <c r="J181" s="211">
        <f>ROUND(I181*H181,2)</f>
        <v>0</v>
      </c>
      <c r="K181" s="207" t="s">
        <v>125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0.00012999999999999999</v>
      </c>
      <c r="R181" s="214">
        <f>Q181*H181</f>
        <v>0.21476285999999997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192</v>
      </c>
      <c r="AT181" s="216" t="s">
        <v>121</v>
      </c>
      <c r="AU181" s="216" t="s">
        <v>82</v>
      </c>
      <c r="AY181" s="18" t="s">
        <v>118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192</v>
      </c>
      <c r="BM181" s="216" t="s">
        <v>376</v>
      </c>
    </row>
    <row r="182" s="2" customFormat="1">
      <c r="A182" s="39"/>
      <c r="B182" s="40"/>
      <c r="C182" s="41"/>
      <c r="D182" s="218" t="s">
        <v>128</v>
      </c>
      <c r="E182" s="41"/>
      <c r="F182" s="219" t="s">
        <v>323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128</v>
      </c>
      <c r="AU182" s="18" t="s">
        <v>82</v>
      </c>
    </row>
    <row r="183" s="12" customFormat="1" ht="25.92" customHeight="1">
      <c r="A183" s="12"/>
      <c r="B183" s="189"/>
      <c r="C183" s="190"/>
      <c r="D183" s="191" t="s">
        <v>71</v>
      </c>
      <c r="E183" s="192" t="s">
        <v>324</v>
      </c>
      <c r="F183" s="192" t="s">
        <v>325</v>
      </c>
      <c r="G183" s="190"/>
      <c r="H183" s="190"/>
      <c r="I183" s="193"/>
      <c r="J183" s="194">
        <f>BK183</f>
        <v>0</v>
      </c>
      <c r="K183" s="190"/>
      <c r="L183" s="195"/>
      <c r="M183" s="196"/>
      <c r="N183" s="197"/>
      <c r="O183" s="197"/>
      <c r="P183" s="198">
        <f>P184</f>
        <v>0</v>
      </c>
      <c r="Q183" s="197"/>
      <c r="R183" s="198">
        <f>R184</f>
        <v>0</v>
      </c>
      <c r="S183" s="197"/>
      <c r="T183" s="199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150</v>
      </c>
      <c r="AT183" s="201" t="s">
        <v>71</v>
      </c>
      <c r="AU183" s="201" t="s">
        <v>72</v>
      </c>
      <c r="AY183" s="200" t="s">
        <v>118</v>
      </c>
      <c r="BK183" s="202">
        <f>BK184</f>
        <v>0</v>
      </c>
    </row>
    <row r="184" s="2" customFormat="1" ht="16.5" customHeight="1">
      <c r="A184" s="39"/>
      <c r="B184" s="40"/>
      <c r="C184" s="205" t="s">
        <v>326</v>
      </c>
      <c r="D184" s="205" t="s">
        <v>121</v>
      </c>
      <c r="E184" s="206" t="s">
        <v>327</v>
      </c>
      <c r="F184" s="207" t="s">
        <v>325</v>
      </c>
      <c r="G184" s="208" t="s">
        <v>248</v>
      </c>
      <c r="H184" s="255"/>
      <c r="I184" s="210"/>
      <c r="J184" s="211">
        <f>ROUND(I184*H184,2)</f>
        <v>0</v>
      </c>
      <c r="K184" s="207" t="s">
        <v>19</v>
      </c>
      <c r="L184" s="45"/>
      <c r="M184" s="256" t="s">
        <v>19</v>
      </c>
      <c r="N184" s="257" t="s">
        <v>43</v>
      </c>
      <c r="O184" s="258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126</v>
      </c>
      <c r="AT184" s="216" t="s">
        <v>121</v>
      </c>
      <c r="AU184" s="216" t="s">
        <v>80</v>
      </c>
      <c r="AY184" s="18" t="s">
        <v>118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126</v>
      </c>
      <c r="BM184" s="216" t="s">
        <v>377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RmdhmB75iwPHlMjWjZ9F5zHCMktoaBlkrqXkGLMgyQ0ku6Pk4xprUDLro+pOkgv2p/WmWpgMQiFESDSMlGpTvg==" hashValue="1BcCIU+Jfg8jWjVKOQKEq4qY5VTDU0IvG9bdacQ4vZYf3V56q7VRTHPi5+uK1HsUjseBpxYd8jj3hzsNRCVNiQ==" algorithmName="SHA-512" password="80EB"/>
  <autoFilter ref="C88:K18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621142001"/>
    <hyperlink ref="F97" r:id="rId2" display="https://podminky.urs.cz/item/CS_URS_2024_01/622143003"/>
    <hyperlink ref="F102" r:id="rId3" display="https://podminky.urs.cz/item/CS_URS_2024_01/621151031"/>
    <hyperlink ref="F104" r:id="rId4" display="https://podminky.urs.cz/item/CS_URS_2024_01/621531012"/>
    <hyperlink ref="F108" r:id="rId5" display="https://podminky.urs.cz/item/CS_URS_2024_01/941211112"/>
    <hyperlink ref="F112" r:id="rId6" display="https://podminky.urs.cz/item/CS_URS_2024_01/941211212"/>
    <hyperlink ref="F115" r:id="rId7" display="https://podminky.urs.cz/item/CS_URS_2024_01/941211812"/>
    <hyperlink ref="F118" r:id="rId8" display="https://podminky.urs.cz/item/CS_URS_2024_01/998018003"/>
    <hyperlink ref="F125" r:id="rId9" display="https://podminky.urs.cz/item/CS_URS_2024_01/762342813"/>
    <hyperlink ref="F129" r:id="rId10" display="https://podminky.urs.cz/item/CS_URS_2024_01/762421828"/>
    <hyperlink ref="F135" r:id="rId11" display="https://podminky.urs.cz/item/CS_URS_2024_01/762083122"/>
    <hyperlink ref="F143" r:id="rId12" display="https://podminky.urs.cz/item/CS_URS_2024_01/762395000"/>
    <hyperlink ref="F146" r:id="rId13" display="https://podminky.urs.cz/item/CS_URS_2024_01/762420024"/>
    <hyperlink ref="F150" r:id="rId14" display="https://podminky.urs.cz/item/CS_URS_2024_01/998762313"/>
    <hyperlink ref="F153" r:id="rId15" display="https://podminky.urs.cz/item/CS_URS_2024_01/764004803"/>
    <hyperlink ref="F169" r:id="rId16" display="https://podminky.urs.cz/item/CS_URS_2024_01/998764313"/>
    <hyperlink ref="F172" r:id="rId17" display="https://podminky.urs.cz/item/CS_URS_2024_01/783406801"/>
    <hyperlink ref="F176" r:id="rId18" display="https://podminky.urs.cz/item/CS_URS_2024_01/783414203"/>
    <hyperlink ref="F180" r:id="rId19" display="https://podminky.urs.cz/item/CS_URS_2024_01/783415101"/>
    <hyperlink ref="F182" r:id="rId20" display="https://podminky.urs.cz/item/CS_URS_2024_01/7834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378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379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380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381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382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383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384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385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386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387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388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79</v>
      </c>
      <c r="F18" s="272" t="s">
        <v>389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390</v>
      </c>
      <c r="F19" s="272" t="s">
        <v>391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392</v>
      </c>
      <c r="F20" s="272" t="s">
        <v>393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394</v>
      </c>
      <c r="F21" s="272" t="s">
        <v>395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396</v>
      </c>
      <c r="F22" s="272" t="s">
        <v>397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398</v>
      </c>
      <c r="F23" s="272" t="s">
        <v>399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400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401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402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403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404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405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406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407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408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104</v>
      </c>
      <c r="F36" s="272"/>
      <c r="G36" s="272" t="s">
        <v>409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410</v>
      </c>
      <c r="F37" s="272"/>
      <c r="G37" s="272" t="s">
        <v>411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53</v>
      </c>
      <c r="F38" s="272"/>
      <c r="G38" s="272" t="s">
        <v>412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54</v>
      </c>
      <c r="F39" s="272"/>
      <c r="G39" s="272" t="s">
        <v>413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105</v>
      </c>
      <c r="F40" s="272"/>
      <c r="G40" s="272" t="s">
        <v>414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106</v>
      </c>
      <c r="F41" s="272"/>
      <c r="G41" s="272" t="s">
        <v>415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416</v>
      </c>
      <c r="F42" s="272"/>
      <c r="G42" s="272" t="s">
        <v>417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418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419</v>
      </c>
      <c r="F44" s="272"/>
      <c r="G44" s="272" t="s">
        <v>420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108</v>
      </c>
      <c r="F45" s="272"/>
      <c r="G45" s="272" t="s">
        <v>421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422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423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424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425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426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427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428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429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430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431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432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433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434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435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436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437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438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439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440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441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442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443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444</v>
      </c>
      <c r="D76" s="290"/>
      <c r="E76" s="290"/>
      <c r="F76" s="290" t="s">
        <v>445</v>
      </c>
      <c r="G76" s="291"/>
      <c r="H76" s="290" t="s">
        <v>54</v>
      </c>
      <c r="I76" s="290" t="s">
        <v>57</v>
      </c>
      <c r="J76" s="290" t="s">
        <v>446</v>
      </c>
      <c r="K76" s="289"/>
    </row>
    <row r="77" s="1" customFormat="1" ht="17.25" customHeight="1">
      <c r="B77" s="287"/>
      <c r="C77" s="292" t="s">
        <v>447</v>
      </c>
      <c r="D77" s="292"/>
      <c r="E77" s="292"/>
      <c r="F77" s="293" t="s">
        <v>448</v>
      </c>
      <c r="G77" s="294"/>
      <c r="H77" s="292"/>
      <c r="I77" s="292"/>
      <c r="J77" s="292" t="s">
        <v>449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53</v>
      </c>
      <c r="D79" s="297"/>
      <c r="E79" s="297"/>
      <c r="F79" s="298" t="s">
        <v>450</v>
      </c>
      <c r="G79" s="299"/>
      <c r="H79" s="275" t="s">
        <v>451</v>
      </c>
      <c r="I79" s="275" t="s">
        <v>452</v>
      </c>
      <c r="J79" s="275">
        <v>20</v>
      </c>
      <c r="K79" s="289"/>
    </row>
    <row r="80" s="1" customFormat="1" ht="15" customHeight="1">
      <c r="B80" s="287"/>
      <c r="C80" s="275" t="s">
        <v>453</v>
      </c>
      <c r="D80" s="275"/>
      <c r="E80" s="275"/>
      <c r="F80" s="298" t="s">
        <v>450</v>
      </c>
      <c r="G80" s="299"/>
      <c r="H80" s="275" t="s">
        <v>454</v>
      </c>
      <c r="I80" s="275" t="s">
        <v>452</v>
      </c>
      <c r="J80" s="275">
        <v>120</v>
      </c>
      <c r="K80" s="289"/>
    </row>
    <row r="81" s="1" customFormat="1" ht="15" customHeight="1">
      <c r="B81" s="300"/>
      <c r="C81" s="275" t="s">
        <v>455</v>
      </c>
      <c r="D81" s="275"/>
      <c r="E81" s="275"/>
      <c r="F81" s="298" t="s">
        <v>456</v>
      </c>
      <c r="G81" s="299"/>
      <c r="H81" s="275" t="s">
        <v>457</v>
      </c>
      <c r="I81" s="275" t="s">
        <v>452</v>
      </c>
      <c r="J81" s="275">
        <v>50</v>
      </c>
      <c r="K81" s="289"/>
    </row>
    <row r="82" s="1" customFormat="1" ht="15" customHeight="1">
      <c r="B82" s="300"/>
      <c r="C82" s="275" t="s">
        <v>458</v>
      </c>
      <c r="D82" s="275"/>
      <c r="E82" s="275"/>
      <c r="F82" s="298" t="s">
        <v>450</v>
      </c>
      <c r="G82" s="299"/>
      <c r="H82" s="275" t="s">
        <v>459</v>
      </c>
      <c r="I82" s="275" t="s">
        <v>460</v>
      </c>
      <c r="J82" s="275"/>
      <c r="K82" s="289"/>
    </row>
    <row r="83" s="1" customFormat="1" ht="15" customHeight="1">
      <c r="B83" s="300"/>
      <c r="C83" s="301" t="s">
        <v>461</v>
      </c>
      <c r="D83" s="301"/>
      <c r="E83" s="301"/>
      <c r="F83" s="302" t="s">
        <v>456</v>
      </c>
      <c r="G83" s="301"/>
      <c r="H83" s="301" t="s">
        <v>462</v>
      </c>
      <c r="I83" s="301" t="s">
        <v>452</v>
      </c>
      <c r="J83" s="301">
        <v>15</v>
      </c>
      <c r="K83" s="289"/>
    </row>
    <row r="84" s="1" customFormat="1" ht="15" customHeight="1">
      <c r="B84" s="300"/>
      <c r="C84" s="301" t="s">
        <v>463</v>
      </c>
      <c r="D84" s="301"/>
      <c r="E84" s="301"/>
      <c r="F84" s="302" t="s">
        <v>456</v>
      </c>
      <c r="G84" s="301"/>
      <c r="H84" s="301" t="s">
        <v>464</v>
      </c>
      <c r="I84" s="301" t="s">
        <v>452</v>
      </c>
      <c r="J84" s="301">
        <v>15</v>
      </c>
      <c r="K84" s="289"/>
    </row>
    <row r="85" s="1" customFormat="1" ht="15" customHeight="1">
      <c r="B85" s="300"/>
      <c r="C85" s="301" t="s">
        <v>465</v>
      </c>
      <c r="D85" s="301"/>
      <c r="E85" s="301"/>
      <c r="F85" s="302" t="s">
        <v>456</v>
      </c>
      <c r="G85" s="301"/>
      <c r="H85" s="301" t="s">
        <v>466</v>
      </c>
      <c r="I85" s="301" t="s">
        <v>452</v>
      </c>
      <c r="J85" s="301">
        <v>20</v>
      </c>
      <c r="K85" s="289"/>
    </row>
    <row r="86" s="1" customFormat="1" ht="15" customHeight="1">
      <c r="B86" s="300"/>
      <c r="C86" s="301" t="s">
        <v>467</v>
      </c>
      <c r="D86" s="301"/>
      <c r="E86" s="301"/>
      <c r="F86" s="302" t="s">
        <v>456</v>
      </c>
      <c r="G86" s="301"/>
      <c r="H86" s="301" t="s">
        <v>468</v>
      </c>
      <c r="I86" s="301" t="s">
        <v>452</v>
      </c>
      <c r="J86" s="301">
        <v>20</v>
      </c>
      <c r="K86" s="289"/>
    </row>
    <row r="87" s="1" customFormat="1" ht="15" customHeight="1">
      <c r="B87" s="300"/>
      <c r="C87" s="275" t="s">
        <v>469</v>
      </c>
      <c r="D87" s="275"/>
      <c r="E87" s="275"/>
      <c r="F87" s="298" t="s">
        <v>456</v>
      </c>
      <c r="G87" s="299"/>
      <c r="H87" s="275" t="s">
        <v>470</v>
      </c>
      <c r="I87" s="275" t="s">
        <v>452</v>
      </c>
      <c r="J87" s="275">
        <v>50</v>
      </c>
      <c r="K87" s="289"/>
    </row>
    <row r="88" s="1" customFormat="1" ht="15" customHeight="1">
      <c r="B88" s="300"/>
      <c r="C88" s="275" t="s">
        <v>471</v>
      </c>
      <c r="D88" s="275"/>
      <c r="E88" s="275"/>
      <c r="F88" s="298" t="s">
        <v>456</v>
      </c>
      <c r="G88" s="299"/>
      <c r="H88" s="275" t="s">
        <v>472</v>
      </c>
      <c r="I88" s="275" t="s">
        <v>452</v>
      </c>
      <c r="J88" s="275">
        <v>20</v>
      </c>
      <c r="K88" s="289"/>
    </row>
    <row r="89" s="1" customFormat="1" ht="15" customHeight="1">
      <c r="B89" s="300"/>
      <c r="C89" s="275" t="s">
        <v>473</v>
      </c>
      <c r="D89" s="275"/>
      <c r="E89" s="275"/>
      <c r="F89" s="298" t="s">
        <v>456</v>
      </c>
      <c r="G89" s="299"/>
      <c r="H89" s="275" t="s">
        <v>474</v>
      </c>
      <c r="I89" s="275" t="s">
        <v>452</v>
      </c>
      <c r="J89" s="275">
        <v>20</v>
      </c>
      <c r="K89" s="289"/>
    </row>
    <row r="90" s="1" customFormat="1" ht="15" customHeight="1">
      <c r="B90" s="300"/>
      <c r="C90" s="275" t="s">
        <v>475</v>
      </c>
      <c r="D90" s="275"/>
      <c r="E90" s="275"/>
      <c r="F90" s="298" t="s">
        <v>456</v>
      </c>
      <c r="G90" s="299"/>
      <c r="H90" s="275" t="s">
        <v>476</v>
      </c>
      <c r="I90" s="275" t="s">
        <v>452</v>
      </c>
      <c r="J90" s="275">
        <v>50</v>
      </c>
      <c r="K90" s="289"/>
    </row>
    <row r="91" s="1" customFormat="1" ht="15" customHeight="1">
      <c r="B91" s="300"/>
      <c r="C91" s="275" t="s">
        <v>477</v>
      </c>
      <c r="D91" s="275"/>
      <c r="E91" s="275"/>
      <c r="F91" s="298" t="s">
        <v>456</v>
      </c>
      <c r="G91" s="299"/>
      <c r="H91" s="275" t="s">
        <v>477</v>
      </c>
      <c r="I91" s="275" t="s">
        <v>452</v>
      </c>
      <c r="J91" s="275">
        <v>50</v>
      </c>
      <c r="K91" s="289"/>
    </row>
    <row r="92" s="1" customFormat="1" ht="15" customHeight="1">
      <c r="B92" s="300"/>
      <c r="C92" s="275" t="s">
        <v>478</v>
      </c>
      <c r="D92" s="275"/>
      <c r="E92" s="275"/>
      <c r="F92" s="298" t="s">
        <v>456</v>
      </c>
      <c r="G92" s="299"/>
      <c r="H92" s="275" t="s">
        <v>479</v>
      </c>
      <c r="I92" s="275" t="s">
        <v>452</v>
      </c>
      <c r="J92" s="275">
        <v>255</v>
      </c>
      <c r="K92" s="289"/>
    </row>
    <row r="93" s="1" customFormat="1" ht="15" customHeight="1">
      <c r="B93" s="300"/>
      <c r="C93" s="275" t="s">
        <v>480</v>
      </c>
      <c r="D93" s="275"/>
      <c r="E93" s="275"/>
      <c r="F93" s="298" t="s">
        <v>450</v>
      </c>
      <c r="G93" s="299"/>
      <c r="H93" s="275" t="s">
        <v>481</v>
      </c>
      <c r="I93" s="275" t="s">
        <v>482</v>
      </c>
      <c r="J93" s="275"/>
      <c r="K93" s="289"/>
    </row>
    <row r="94" s="1" customFormat="1" ht="15" customHeight="1">
      <c r="B94" s="300"/>
      <c r="C94" s="275" t="s">
        <v>483</v>
      </c>
      <c r="D94" s="275"/>
      <c r="E94" s="275"/>
      <c r="F94" s="298" t="s">
        <v>450</v>
      </c>
      <c r="G94" s="299"/>
      <c r="H94" s="275" t="s">
        <v>484</v>
      </c>
      <c r="I94" s="275" t="s">
        <v>485</v>
      </c>
      <c r="J94" s="275"/>
      <c r="K94" s="289"/>
    </row>
    <row r="95" s="1" customFormat="1" ht="15" customHeight="1">
      <c r="B95" s="300"/>
      <c r="C95" s="275" t="s">
        <v>486</v>
      </c>
      <c r="D95" s="275"/>
      <c r="E95" s="275"/>
      <c r="F95" s="298" t="s">
        <v>450</v>
      </c>
      <c r="G95" s="299"/>
      <c r="H95" s="275" t="s">
        <v>486</v>
      </c>
      <c r="I95" s="275" t="s">
        <v>485</v>
      </c>
      <c r="J95" s="275"/>
      <c r="K95" s="289"/>
    </row>
    <row r="96" s="1" customFormat="1" ht="15" customHeight="1">
      <c r="B96" s="300"/>
      <c r="C96" s="275" t="s">
        <v>38</v>
      </c>
      <c r="D96" s="275"/>
      <c r="E96" s="275"/>
      <c r="F96" s="298" t="s">
        <v>450</v>
      </c>
      <c r="G96" s="299"/>
      <c r="H96" s="275" t="s">
        <v>487</v>
      </c>
      <c r="I96" s="275" t="s">
        <v>485</v>
      </c>
      <c r="J96" s="275"/>
      <c r="K96" s="289"/>
    </row>
    <row r="97" s="1" customFormat="1" ht="15" customHeight="1">
      <c r="B97" s="300"/>
      <c r="C97" s="275" t="s">
        <v>48</v>
      </c>
      <c r="D97" s="275"/>
      <c r="E97" s="275"/>
      <c r="F97" s="298" t="s">
        <v>450</v>
      </c>
      <c r="G97" s="299"/>
      <c r="H97" s="275" t="s">
        <v>488</v>
      </c>
      <c r="I97" s="275" t="s">
        <v>485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489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444</v>
      </c>
      <c r="D103" s="290"/>
      <c r="E103" s="290"/>
      <c r="F103" s="290" t="s">
        <v>445</v>
      </c>
      <c r="G103" s="291"/>
      <c r="H103" s="290" t="s">
        <v>54</v>
      </c>
      <c r="I103" s="290" t="s">
        <v>57</v>
      </c>
      <c r="J103" s="290" t="s">
        <v>446</v>
      </c>
      <c r="K103" s="289"/>
    </row>
    <row r="104" s="1" customFormat="1" ht="17.25" customHeight="1">
      <c r="B104" s="287"/>
      <c r="C104" s="292" t="s">
        <v>447</v>
      </c>
      <c r="D104" s="292"/>
      <c r="E104" s="292"/>
      <c r="F104" s="293" t="s">
        <v>448</v>
      </c>
      <c r="G104" s="294"/>
      <c r="H104" s="292"/>
      <c r="I104" s="292"/>
      <c r="J104" s="292" t="s">
        <v>449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53</v>
      </c>
      <c r="D106" s="297"/>
      <c r="E106" s="297"/>
      <c r="F106" s="298" t="s">
        <v>450</v>
      </c>
      <c r="G106" s="275"/>
      <c r="H106" s="275" t="s">
        <v>490</v>
      </c>
      <c r="I106" s="275" t="s">
        <v>452</v>
      </c>
      <c r="J106" s="275">
        <v>20</v>
      </c>
      <c r="K106" s="289"/>
    </row>
    <row r="107" s="1" customFormat="1" ht="15" customHeight="1">
      <c r="B107" s="287"/>
      <c r="C107" s="275" t="s">
        <v>453</v>
      </c>
      <c r="D107" s="275"/>
      <c r="E107" s="275"/>
      <c r="F107" s="298" t="s">
        <v>450</v>
      </c>
      <c r="G107" s="275"/>
      <c r="H107" s="275" t="s">
        <v>490</v>
      </c>
      <c r="I107" s="275" t="s">
        <v>452</v>
      </c>
      <c r="J107" s="275">
        <v>120</v>
      </c>
      <c r="K107" s="289"/>
    </row>
    <row r="108" s="1" customFormat="1" ht="15" customHeight="1">
      <c r="B108" s="300"/>
      <c r="C108" s="275" t="s">
        <v>455</v>
      </c>
      <c r="D108" s="275"/>
      <c r="E108" s="275"/>
      <c r="F108" s="298" t="s">
        <v>456</v>
      </c>
      <c r="G108" s="275"/>
      <c r="H108" s="275" t="s">
        <v>490</v>
      </c>
      <c r="I108" s="275" t="s">
        <v>452</v>
      </c>
      <c r="J108" s="275">
        <v>50</v>
      </c>
      <c r="K108" s="289"/>
    </row>
    <row r="109" s="1" customFormat="1" ht="15" customHeight="1">
      <c r="B109" s="300"/>
      <c r="C109" s="275" t="s">
        <v>458</v>
      </c>
      <c r="D109" s="275"/>
      <c r="E109" s="275"/>
      <c r="F109" s="298" t="s">
        <v>450</v>
      </c>
      <c r="G109" s="275"/>
      <c r="H109" s="275" t="s">
        <v>490</v>
      </c>
      <c r="I109" s="275" t="s">
        <v>460</v>
      </c>
      <c r="J109" s="275"/>
      <c r="K109" s="289"/>
    </row>
    <row r="110" s="1" customFormat="1" ht="15" customHeight="1">
      <c r="B110" s="300"/>
      <c r="C110" s="275" t="s">
        <v>469</v>
      </c>
      <c r="D110" s="275"/>
      <c r="E110" s="275"/>
      <c r="F110" s="298" t="s">
        <v>456</v>
      </c>
      <c r="G110" s="275"/>
      <c r="H110" s="275" t="s">
        <v>490</v>
      </c>
      <c r="I110" s="275" t="s">
        <v>452</v>
      </c>
      <c r="J110" s="275">
        <v>50</v>
      </c>
      <c r="K110" s="289"/>
    </row>
    <row r="111" s="1" customFormat="1" ht="15" customHeight="1">
      <c r="B111" s="300"/>
      <c r="C111" s="275" t="s">
        <v>477</v>
      </c>
      <c r="D111" s="275"/>
      <c r="E111" s="275"/>
      <c r="F111" s="298" t="s">
        <v>456</v>
      </c>
      <c r="G111" s="275"/>
      <c r="H111" s="275" t="s">
        <v>490</v>
      </c>
      <c r="I111" s="275" t="s">
        <v>452</v>
      </c>
      <c r="J111" s="275">
        <v>50</v>
      </c>
      <c r="K111" s="289"/>
    </row>
    <row r="112" s="1" customFormat="1" ht="15" customHeight="1">
      <c r="B112" s="300"/>
      <c r="C112" s="275" t="s">
        <v>475</v>
      </c>
      <c r="D112" s="275"/>
      <c r="E112" s="275"/>
      <c r="F112" s="298" t="s">
        <v>456</v>
      </c>
      <c r="G112" s="275"/>
      <c r="H112" s="275" t="s">
        <v>490</v>
      </c>
      <c r="I112" s="275" t="s">
        <v>452</v>
      </c>
      <c r="J112" s="275">
        <v>50</v>
      </c>
      <c r="K112" s="289"/>
    </row>
    <row r="113" s="1" customFormat="1" ht="15" customHeight="1">
      <c r="B113" s="300"/>
      <c r="C113" s="275" t="s">
        <v>53</v>
      </c>
      <c r="D113" s="275"/>
      <c r="E113" s="275"/>
      <c r="F113" s="298" t="s">
        <v>450</v>
      </c>
      <c r="G113" s="275"/>
      <c r="H113" s="275" t="s">
        <v>491</v>
      </c>
      <c r="I113" s="275" t="s">
        <v>452</v>
      </c>
      <c r="J113" s="275">
        <v>20</v>
      </c>
      <c r="K113" s="289"/>
    </row>
    <row r="114" s="1" customFormat="1" ht="15" customHeight="1">
      <c r="B114" s="300"/>
      <c r="C114" s="275" t="s">
        <v>492</v>
      </c>
      <c r="D114" s="275"/>
      <c r="E114" s="275"/>
      <c r="F114" s="298" t="s">
        <v>450</v>
      </c>
      <c r="G114" s="275"/>
      <c r="H114" s="275" t="s">
        <v>493</v>
      </c>
      <c r="I114" s="275" t="s">
        <v>452</v>
      </c>
      <c r="J114" s="275">
        <v>120</v>
      </c>
      <c r="K114" s="289"/>
    </row>
    <row r="115" s="1" customFormat="1" ht="15" customHeight="1">
      <c r="B115" s="300"/>
      <c r="C115" s="275" t="s">
        <v>38</v>
      </c>
      <c r="D115" s="275"/>
      <c r="E115" s="275"/>
      <c r="F115" s="298" t="s">
        <v>450</v>
      </c>
      <c r="G115" s="275"/>
      <c r="H115" s="275" t="s">
        <v>494</v>
      </c>
      <c r="I115" s="275" t="s">
        <v>485</v>
      </c>
      <c r="J115" s="275"/>
      <c r="K115" s="289"/>
    </row>
    <row r="116" s="1" customFormat="1" ht="15" customHeight="1">
      <c r="B116" s="300"/>
      <c r="C116" s="275" t="s">
        <v>48</v>
      </c>
      <c r="D116" s="275"/>
      <c r="E116" s="275"/>
      <c r="F116" s="298" t="s">
        <v>450</v>
      </c>
      <c r="G116" s="275"/>
      <c r="H116" s="275" t="s">
        <v>495</v>
      </c>
      <c r="I116" s="275" t="s">
        <v>485</v>
      </c>
      <c r="J116" s="275"/>
      <c r="K116" s="289"/>
    </row>
    <row r="117" s="1" customFormat="1" ht="15" customHeight="1">
      <c r="B117" s="300"/>
      <c r="C117" s="275" t="s">
        <v>57</v>
      </c>
      <c r="D117" s="275"/>
      <c r="E117" s="275"/>
      <c r="F117" s="298" t="s">
        <v>450</v>
      </c>
      <c r="G117" s="275"/>
      <c r="H117" s="275" t="s">
        <v>496</v>
      </c>
      <c r="I117" s="275" t="s">
        <v>497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498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444</v>
      </c>
      <c r="D123" s="290"/>
      <c r="E123" s="290"/>
      <c r="F123" s="290" t="s">
        <v>445</v>
      </c>
      <c r="G123" s="291"/>
      <c r="H123" s="290" t="s">
        <v>54</v>
      </c>
      <c r="I123" s="290" t="s">
        <v>57</v>
      </c>
      <c r="J123" s="290" t="s">
        <v>446</v>
      </c>
      <c r="K123" s="319"/>
    </row>
    <row r="124" s="1" customFormat="1" ht="17.25" customHeight="1">
      <c r="B124" s="318"/>
      <c r="C124" s="292" t="s">
        <v>447</v>
      </c>
      <c r="D124" s="292"/>
      <c r="E124" s="292"/>
      <c r="F124" s="293" t="s">
        <v>448</v>
      </c>
      <c r="G124" s="294"/>
      <c r="H124" s="292"/>
      <c r="I124" s="292"/>
      <c r="J124" s="292" t="s">
        <v>449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453</v>
      </c>
      <c r="D126" s="297"/>
      <c r="E126" s="297"/>
      <c r="F126" s="298" t="s">
        <v>450</v>
      </c>
      <c r="G126" s="275"/>
      <c r="H126" s="275" t="s">
        <v>490</v>
      </c>
      <c r="I126" s="275" t="s">
        <v>452</v>
      </c>
      <c r="J126" s="275">
        <v>120</v>
      </c>
      <c r="K126" s="323"/>
    </row>
    <row r="127" s="1" customFormat="1" ht="15" customHeight="1">
      <c r="B127" s="320"/>
      <c r="C127" s="275" t="s">
        <v>499</v>
      </c>
      <c r="D127" s="275"/>
      <c r="E127" s="275"/>
      <c r="F127" s="298" t="s">
        <v>450</v>
      </c>
      <c r="G127" s="275"/>
      <c r="H127" s="275" t="s">
        <v>500</v>
      </c>
      <c r="I127" s="275" t="s">
        <v>452</v>
      </c>
      <c r="J127" s="275" t="s">
        <v>501</v>
      </c>
      <c r="K127" s="323"/>
    </row>
    <row r="128" s="1" customFormat="1" ht="15" customHeight="1">
      <c r="B128" s="320"/>
      <c r="C128" s="275" t="s">
        <v>398</v>
      </c>
      <c r="D128" s="275"/>
      <c r="E128" s="275"/>
      <c r="F128" s="298" t="s">
        <v>450</v>
      </c>
      <c r="G128" s="275"/>
      <c r="H128" s="275" t="s">
        <v>502</v>
      </c>
      <c r="I128" s="275" t="s">
        <v>452</v>
      </c>
      <c r="J128" s="275" t="s">
        <v>501</v>
      </c>
      <c r="K128" s="323"/>
    </row>
    <row r="129" s="1" customFormat="1" ht="15" customHeight="1">
      <c r="B129" s="320"/>
      <c r="C129" s="275" t="s">
        <v>461</v>
      </c>
      <c r="D129" s="275"/>
      <c r="E129" s="275"/>
      <c r="F129" s="298" t="s">
        <v>456</v>
      </c>
      <c r="G129" s="275"/>
      <c r="H129" s="275" t="s">
        <v>462</v>
      </c>
      <c r="I129" s="275" t="s">
        <v>452</v>
      </c>
      <c r="J129" s="275">
        <v>15</v>
      </c>
      <c r="K129" s="323"/>
    </row>
    <row r="130" s="1" customFormat="1" ht="15" customHeight="1">
      <c r="B130" s="320"/>
      <c r="C130" s="301" t="s">
        <v>463</v>
      </c>
      <c r="D130" s="301"/>
      <c r="E130" s="301"/>
      <c r="F130" s="302" t="s">
        <v>456</v>
      </c>
      <c r="G130" s="301"/>
      <c r="H130" s="301" t="s">
        <v>464</v>
      </c>
      <c r="I130" s="301" t="s">
        <v>452</v>
      </c>
      <c r="J130" s="301">
        <v>15</v>
      </c>
      <c r="K130" s="323"/>
    </row>
    <row r="131" s="1" customFormat="1" ht="15" customHeight="1">
      <c r="B131" s="320"/>
      <c r="C131" s="301" t="s">
        <v>465</v>
      </c>
      <c r="D131" s="301"/>
      <c r="E131" s="301"/>
      <c r="F131" s="302" t="s">
        <v>456</v>
      </c>
      <c r="G131" s="301"/>
      <c r="H131" s="301" t="s">
        <v>466</v>
      </c>
      <c r="I131" s="301" t="s">
        <v>452</v>
      </c>
      <c r="J131" s="301">
        <v>20</v>
      </c>
      <c r="K131" s="323"/>
    </row>
    <row r="132" s="1" customFormat="1" ht="15" customHeight="1">
      <c r="B132" s="320"/>
      <c r="C132" s="301" t="s">
        <v>467</v>
      </c>
      <c r="D132" s="301"/>
      <c r="E132" s="301"/>
      <c r="F132" s="302" t="s">
        <v>456</v>
      </c>
      <c r="G132" s="301"/>
      <c r="H132" s="301" t="s">
        <v>468</v>
      </c>
      <c r="I132" s="301" t="s">
        <v>452</v>
      </c>
      <c r="J132" s="301">
        <v>20</v>
      </c>
      <c r="K132" s="323"/>
    </row>
    <row r="133" s="1" customFormat="1" ht="15" customHeight="1">
      <c r="B133" s="320"/>
      <c r="C133" s="275" t="s">
        <v>455</v>
      </c>
      <c r="D133" s="275"/>
      <c r="E133" s="275"/>
      <c r="F133" s="298" t="s">
        <v>456</v>
      </c>
      <c r="G133" s="275"/>
      <c r="H133" s="275" t="s">
        <v>490</v>
      </c>
      <c r="I133" s="275" t="s">
        <v>452</v>
      </c>
      <c r="J133" s="275">
        <v>50</v>
      </c>
      <c r="K133" s="323"/>
    </row>
    <row r="134" s="1" customFormat="1" ht="15" customHeight="1">
      <c r="B134" s="320"/>
      <c r="C134" s="275" t="s">
        <v>469</v>
      </c>
      <c r="D134" s="275"/>
      <c r="E134" s="275"/>
      <c r="F134" s="298" t="s">
        <v>456</v>
      </c>
      <c r="G134" s="275"/>
      <c r="H134" s="275" t="s">
        <v>490</v>
      </c>
      <c r="I134" s="275" t="s">
        <v>452</v>
      </c>
      <c r="J134" s="275">
        <v>50</v>
      </c>
      <c r="K134" s="323"/>
    </row>
    <row r="135" s="1" customFormat="1" ht="15" customHeight="1">
      <c r="B135" s="320"/>
      <c r="C135" s="275" t="s">
        <v>475</v>
      </c>
      <c r="D135" s="275"/>
      <c r="E135" s="275"/>
      <c r="F135" s="298" t="s">
        <v>456</v>
      </c>
      <c r="G135" s="275"/>
      <c r="H135" s="275" t="s">
        <v>490</v>
      </c>
      <c r="I135" s="275" t="s">
        <v>452</v>
      </c>
      <c r="J135" s="275">
        <v>50</v>
      </c>
      <c r="K135" s="323"/>
    </row>
    <row r="136" s="1" customFormat="1" ht="15" customHeight="1">
      <c r="B136" s="320"/>
      <c r="C136" s="275" t="s">
        <v>477</v>
      </c>
      <c r="D136" s="275"/>
      <c r="E136" s="275"/>
      <c r="F136" s="298" t="s">
        <v>456</v>
      </c>
      <c r="G136" s="275"/>
      <c r="H136" s="275" t="s">
        <v>490</v>
      </c>
      <c r="I136" s="275" t="s">
        <v>452</v>
      </c>
      <c r="J136" s="275">
        <v>50</v>
      </c>
      <c r="K136" s="323"/>
    </row>
    <row r="137" s="1" customFormat="1" ht="15" customHeight="1">
      <c r="B137" s="320"/>
      <c r="C137" s="275" t="s">
        <v>478</v>
      </c>
      <c r="D137" s="275"/>
      <c r="E137" s="275"/>
      <c r="F137" s="298" t="s">
        <v>456</v>
      </c>
      <c r="G137" s="275"/>
      <c r="H137" s="275" t="s">
        <v>503</v>
      </c>
      <c r="I137" s="275" t="s">
        <v>452</v>
      </c>
      <c r="J137" s="275">
        <v>255</v>
      </c>
      <c r="K137" s="323"/>
    </row>
    <row r="138" s="1" customFormat="1" ht="15" customHeight="1">
      <c r="B138" s="320"/>
      <c r="C138" s="275" t="s">
        <v>480</v>
      </c>
      <c r="D138" s="275"/>
      <c r="E138" s="275"/>
      <c r="F138" s="298" t="s">
        <v>450</v>
      </c>
      <c r="G138" s="275"/>
      <c r="H138" s="275" t="s">
        <v>504</v>
      </c>
      <c r="I138" s="275" t="s">
        <v>482</v>
      </c>
      <c r="J138" s="275"/>
      <c r="K138" s="323"/>
    </row>
    <row r="139" s="1" customFormat="1" ht="15" customHeight="1">
      <c r="B139" s="320"/>
      <c r="C139" s="275" t="s">
        <v>483</v>
      </c>
      <c r="D139" s="275"/>
      <c r="E139" s="275"/>
      <c r="F139" s="298" t="s">
        <v>450</v>
      </c>
      <c r="G139" s="275"/>
      <c r="H139" s="275" t="s">
        <v>505</v>
      </c>
      <c r="I139" s="275" t="s">
        <v>485</v>
      </c>
      <c r="J139" s="275"/>
      <c r="K139" s="323"/>
    </row>
    <row r="140" s="1" customFormat="1" ht="15" customHeight="1">
      <c r="B140" s="320"/>
      <c r="C140" s="275" t="s">
        <v>486</v>
      </c>
      <c r="D140" s="275"/>
      <c r="E140" s="275"/>
      <c r="F140" s="298" t="s">
        <v>450</v>
      </c>
      <c r="G140" s="275"/>
      <c r="H140" s="275" t="s">
        <v>486</v>
      </c>
      <c r="I140" s="275" t="s">
        <v>485</v>
      </c>
      <c r="J140" s="275"/>
      <c r="K140" s="323"/>
    </row>
    <row r="141" s="1" customFormat="1" ht="15" customHeight="1">
      <c r="B141" s="320"/>
      <c r="C141" s="275" t="s">
        <v>38</v>
      </c>
      <c r="D141" s="275"/>
      <c r="E141" s="275"/>
      <c r="F141" s="298" t="s">
        <v>450</v>
      </c>
      <c r="G141" s="275"/>
      <c r="H141" s="275" t="s">
        <v>506</v>
      </c>
      <c r="I141" s="275" t="s">
        <v>485</v>
      </c>
      <c r="J141" s="275"/>
      <c r="K141" s="323"/>
    </row>
    <row r="142" s="1" customFormat="1" ht="15" customHeight="1">
      <c r="B142" s="320"/>
      <c r="C142" s="275" t="s">
        <v>507</v>
      </c>
      <c r="D142" s="275"/>
      <c r="E142" s="275"/>
      <c r="F142" s="298" t="s">
        <v>450</v>
      </c>
      <c r="G142" s="275"/>
      <c r="H142" s="275" t="s">
        <v>508</v>
      </c>
      <c r="I142" s="275" t="s">
        <v>485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509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444</v>
      </c>
      <c r="D148" s="290"/>
      <c r="E148" s="290"/>
      <c r="F148" s="290" t="s">
        <v>445</v>
      </c>
      <c r="G148" s="291"/>
      <c r="H148" s="290" t="s">
        <v>54</v>
      </c>
      <c r="I148" s="290" t="s">
        <v>57</v>
      </c>
      <c r="J148" s="290" t="s">
        <v>446</v>
      </c>
      <c r="K148" s="289"/>
    </row>
    <row r="149" s="1" customFormat="1" ht="17.25" customHeight="1">
      <c r="B149" s="287"/>
      <c r="C149" s="292" t="s">
        <v>447</v>
      </c>
      <c r="D149" s="292"/>
      <c r="E149" s="292"/>
      <c r="F149" s="293" t="s">
        <v>448</v>
      </c>
      <c r="G149" s="294"/>
      <c r="H149" s="292"/>
      <c r="I149" s="292"/>
      <c r="J149" s="292" t="s">
        <v>449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453</v>
      </c>
      <c r="D151" s="275"/>
      <c r="E151" s="275"/>
      <c r="F151" s="328" t="s">
        <v>450</v>
      </c>
      <c r="G151" s="275"/>
      <c r="H151" s="327" t="s">
        <v>490</v>
      </c>
      <c r="I151" s="327" t="s">
        <v>452</v>
      </c>
      <c r="J151" s="327">
        <v>120</v>
      </c>
      <c r="K151" s="323"/>
    </row>
    <row r="152" s="1" customFormat="1" ht="15" customHeight="1">
      <c r="B152" s="300"/>
      <c r="C152" s="327" t="s">
        <v>499</v>
      </c>
      <c r="D152" s="275"/>
      <c r="E152" s="275"/>
      <c r="F152" s="328" t="s">
        <v>450</v>
      </c>
      <c r="G152" s="275"/>
      <c r="H152" s="327" t="s">
        <v>510</v>
      </c>
      <c r="I152" s="327" t="s">
        <v>452</v>
      </c>
      <c r="J152" s="327" t="s">
        <v>501</v>
      </c>
      <c r="K152" s="323"/>
    </row>
    <row r="153" s="1" customFormat="1" ht="15" customHeight="1">
      <c r="B153" s="300"/>
      <c r="C153" s="327" t="s">
        <v>398</v>
      </c>
      <c r="D153" s="275"/>
      <c r="E153" s="275"/>
      <c r="F153" s="328" t="s">
        <v>450</v>
      </c>
      <c r="G153" s="275"/>
      <c r="H153" s="327" t="s">
        <v>511</v>
      </c>
      <c r="I153" s="327" t="s">
        <v>452</v>
      </c>
      <c r="J153" s="327" t="s">
        <v>501</v>
      </c>
      <c r="K153" s="323"/>
    </row>
    <row r="154" s="1" customFormat="1" ht="15" customHeight="1">
      <c r="B154" s="300"/>
      <c r="C154" s="327" t="s">
        <v>455</v>
      </c>
      <c r="D154" s="275"/>
      <c r="E154" s="275"/>
      <c r="F154" s="328" t="s">
        <v>456</v>
      </c>
      <c r="G154" s="275"/>
      <c r="H154" s="327" t="s">
        <v>490</v>
      </c>
      <c r="I154" s="327" t="s">
        <v>452</v>
      </c>
      <c r="J154" s="327">
        <v>50</v>
      </c>
      <c r="K154" s="323"/>
    </row>
    <row r="155" s="1" customFormat="1" ht="15" customHeight="1">
      <c r="B155" s="300"/>
      <c r="C155" s="327" t="s">
        <v>458</v>
      </c>
      <c r="D155" s="275"/>
      <c r="E155" s="275"/>
      <c r="F155" s="328" t="s">
        <v>450</v>
      </c>
      <c r="G155" s="275"/>
      <c r="H155" s="327" t="s">
        <v>490</v>
      </c>
      <c r="I155" s="327" t="s">
        <v>460</v>
      </c>
      <c r="J155" s="327"/>
      <c r="K155" s="323"/>
    </row>
    <row r="156" s="1" customFormat="1" ht="15" customHeight="1">
      <c r="B156" s="300"/>
      <c r="C156" s="327" t="s">
        <v>469</v>
      </c>
      <c r="D156" s="275"/>
      <c r="E156" s="275"/>
      <c r="F156" s="328" t="s">
        <v>456</v>
      </c>
      <c r="G156" s="275"/>
      <c r="H156" s="327" t="s">
        <v>490</v>
      </c>
      <c r="I156" s="327" t="s">
        <v>452</v>
      </c>
      <c r="J156" s="327">
        <v>50</v>
      </c>
      <c r="K156" s="323"/>
    </row>
    <row r="157" s="1" customFormat="1" ht="15" customHeight="1">
      <c r="B157" s="300"/>
      <c r="C157" s="327" t="s">
        <v>477</v>
      </c>
      <c r="D157" s="275"/>
      <c r="E157" s="275"/>
      <c r="F157" s="328" t="s">
        <v>456</v>
      </c>
      <c r="G157" s="275"/>
      <c r="H157" s="327" t="s">
        <v>490</v>
      </c>
      <c r="I157" s="327" t="s">
        <v>452</v>
      </c>
      <c r="J157" s="327">
        <v>50</v>
      </c>
      <c r="K157" s="323"/>
    </row>
    <row r="158" s="1" customFormat="1" ht="15" customHeight="1">
      <c r="B158" s="300"/>
      <c r="C158" s="327" t="s">
        <v>475</v>
      </c>
      <c r="D158" s="275"/>
      <c r="E158" s="275"/>
      <c r="F158" s="328" t="s">
        <v>456</v>
      </c>
      <c r="G158" s="275"/>
      <c r="H158" s="327" t="s">
        <v>490</v>
      </c>
      <c r="I158" s="327" t="s">
        <v>452</v>
      </c>
      <c r="J158" s="327">
        <v>50</v>
      </c>
      <c r="K158" s="323"/>
    </row>
    <row r="159" s="1" customFormat="1" ht="15" customHeight="1">
      <c r="B159" s="300"/>
      <c r="C159" s="327" t="s">
        <v>90</v>
      </c>
      <c r="D159" s="275"/>
      <c r="E159" s="275"/>
      <c r="F159" s="328" t="s">
        <v>450</v>
      </c>
      <c r="G159" s="275"/>
      <c r="H159" s="327" t="s">
        <v>512</v>
      </c>
      <c r="I159" s="327" t="s">
        <v>452</v>
      </c>
      <c r="J159" s="327" t="s">
        <v>513</v>
      </c>
      <c r="K159" s="323"/>
    </row>
    <row r="160" s="1" customFormat="1" ht="15" customHeight="1">
      <c r="B160" s="300"/>
      <c r="C160" s="327" t="s">
        <v>514</v>
      </c>
      <c r="D160" s="275"/>
      <c r="E160" s="275"/>
      <c r="F160" s="328" t="s">
        <v>450</v>
      </c>
      <c r="G160" s="275"/>
      <c r="H160" s="327" t="s">
        <v>515</v>
      </c>
      <c r="I160" s="327" t="s">
        <v>485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516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444</v>
      </c>
      <c r="D166" s="290"/>
      <c r="E166" s="290"/>
      <c r="F166" s="290" t="s">
        <v>445</v>
      </c>
      <c r="G166" s="332"/>
      <c r="H166" s="333" t="s">
        <v>54</v>
      </c>
      <c r="I166" s="333" t="s">
        <v>57</v>
      </c>
      <c r="J166" s="290" t="s">
        <v>446</v>
      </c>
      <c r="K166" s="267"/>
    </row>
    <row r="167" s="1" customFormat="1" ht="17.25" customHeight="1">
      <c r="B167" s="268"/>
      <c r="C167" s="292" t="s">
        <v>447</v>
      </c>
      <c r="D167" s="292"/>
      <c r="E167" s="292"/>
      <c r="F167" s="293" t="s">
        <v>448</v>
      </c>
      <c r="G167" s="334"/>
      <c r="H167" s="335"/>
      <c r="I167" s="335"/>
      <c r="J167" s="292" t="s">
        <v>449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453</v>
      </c>
      <c r="D169" s="275"/>
      <c r="E169" s="275"/>
      <c r="F169" s="298" t="s">
        <v>450</v>
      </c>
      <c r="G169" s="275"/>
      <c r="H169" s="275" t="s">
        <v>490</v>
      </c>
      <c r="I169" s="275" t="s">
        <v>452</v>
      </c>
      <c r="J169" s="275">
        <v>120</v>
      </c>
      <c r="K169" s="323"/>
    </row>
    <row r="170" s="1" customFormat="1" ht="15" customHeight="1">
      <c r="B170" s="300"/>
      <c r="C170" s="275" t="s">
        <v>499</v>
      </c>
      <c r="D170" s="275"/>
      <c r="E170" s="275"/>
      <c r="F170" s="298" t="s">
        <v>450</v>
      </c>
      <c r="G170" s="275"/>
      <c r="H170" s="275" t="s">
        <v>500</v>
      </c>
      <c r="I170" s="275" t="s">
        <v>452</v>
      </c>
      <c r="J170" s="275" t="s">
        <v>501</v>
      </c>
      <c r="K170" s="323"/>
    </row>
    <row r="171" s="1" customFormat="1" ht="15" customHeight="1">
      <c r="B171" s="300"/>
      <c r="C171" s="275" t="s">
        <v>398</v>
      </c>
      <c r="D171" s="275"/>
      <c r="E171" s="275"/>
      <c r="F171" s="298" t="s">
        <v>450</v>
      </c>
      <c r="G171" s="275"/>
      <c r="H171" s="275" t="s">
        <v>517</v>
      </c>
      <c r="I171" s="275" t="s">
        <v>452</v>
      </c>
      <c r="J171" s="275" t="s">
        <v>501</v>
      </c>
      <c r="K171" s="323"/>
    </row>
    <row r="172" s="1" customFormat="1" ht="15" customHeight="1">
      <c r="B172" s="300"/>
      <c r="C172" s="275" t="s">
        <v>455</v>
      </c>
      <c r="D172" s="275"/>
      <c r="E172" s="275"/>
      <c r="F172" s="298" t="s">
        <v>456</v>
      </c>
      <c r="G172" s="275"/>
      <c r="H172" s="275" t="s">
        <v>517</v>
      </c>
      <c r="I172" s="275" t="s">
        <v>452</v>
      </c>
      <c r="J172" s="275">
        <v>50</v>
      </c>
      <c r="K172" s="323"/>
    </row>
    <row r="173" s="1" customFormat="1" ht="15" customHeight="1">
      <c r="B173" s="300"/>
      <c r="C173" s="275" t="s">
        <v>458</v>
      </c>
      <c r="D173" s="275"/>
      <c r="E173" s="275"/>
      <c r="F173" s="298" t="s">
        <v>450</v>
      </c>
      <c r="G173" s="275"/>
      <c r="H173" s="275" t="s">
        <v>517</v>
      </c>
      <c r="I173" s="275" t="s">
        <v>460</v>
      </c>
      <c r="J173" s="275"/>
      <c r="K173" s="323"/>
    </row>
    <row r="174" s="1" customFormat="1" ht="15" customHeight="1">
      <c r="B174" s="300"/>
      <c r="C174" s="275" t="s">
        <v>469</v>
      </c>
      <c r="D174" s="275"/>
      <c r="E174" s="275"/>
      <c r="F174" s="298" t="s">
        <v>456</v>
      </c>
      <c r="G174" s="275"/>
      <c r="H174" s="275" t="s">
        <v>517</v>
      </c>
      <c r="I174" s="275" t="s">
        <v>452</v>
      </c>
      <c r="J174" s="275">
        <v>50</v>
      </c>
      <c r="K174" s="323"/>
    </row>
    <row r="175" s="1" customFormat="1" ht="15" customHeight="1">
      <c r="B175" s="300"/>
      <c r="C175" s="275" t="s">
        <v>477</v>
      </c>
      <c r="D175" s="275"/>
      <c r="E175" s="275"/>
      <c r="F175" s="298" t="s">
        <v>456</v>
      </c>
      <c r="G175" s="275"/>
      <c r="H175" s="275" t="s">
        <v>517</v>
      </c>
      <c r="I175" s="275" t="s">
        <v>452</v>
      </c>
      <c r="J175" s="275">
        <v>50</v>
      </c>
      <c r="K175" s="323"/>
    </row>
    <row r="176" s="1" customFormat="1" ht="15" customHeight="1">
      <c r="B176" s="300"/>
      <c r="C176" s="275" t="s">
        <v>475</v>
      </c>
      <c r="D176" s="275"/>
      <c r="E176" s="275"/>
      <c r="F176" s="298" t="s">
        <v>456</v>
      </c>
      <c r="G176" s="275"/>
      <c r="H176" s="275" t="s">
        <v>517</v>
      </c>
      <c r="I176" s="275" t="s">
        <v>452</v>
      </c>
      <c r="J176" s="275">
        <v>50</v>
      </c>
      <c r="K176" s="323"/>
    </row>
    <row r="177" s="1" customFormat="1" ht="15" customHeight="1">
      <c r="B177" s="300"/>
      <c r="C177" s="275" t="s">
        <v>104</v>
      </c>
      <c r="D177" s="275"/>
      <c r="E177" s="275"/>
      <c r="F177" s="298" t="s">
        <v>450</v>
      </c>
      <c r="G177" s="275"/>
      <c r="H177" s="275" t="s">
        <v>518</v>
      </c>
      <c r="I177" s="275" t="s">
        <v>519</v>
      </c>
      <c r="J177" s="275"/>
      <c r="K177" s="323"/>
    </row>
    <row r="178" s="1" customFormat="1" ht="15" customHeight="1">
      <c r="B178" s="300"/>
      <c r="C178" s="275" t="s">
        <v>57</v>
      </c>
      <c r="D178" s="275"/>
      <c r="E178" s="275"/>
      <c r="F178" s="298" t="s">
        <v>450</v>
      </c>
      <c r="G178" s="275"/>
      <c r="H178" s="275" t="s">
        <v>520</v>
      </c>
      <c r="I178" s="275" t="s">
        <v>521</v>
      </c>
      <c r="J178" s="275">
        <v>1</v>
      </c>
      <c r="K178" s="323"/>
    </row>
    <row r="179" s="1" customFormat="1" ht="15" customHeight="1">
      <c r="B179" s="300"/>
      <c r="C179" s="275" t="s">
        <v>53</v>
      </c>
      <c r="D179" s="275"/>
      <c r="E179" s="275"/>
      <c r="F179" s="298" t="s">
        <v>450</v>
      </c>
      <c r="G179" s="275"/>
      <c r="H179" s="275" t="s">
        <v>522</v>
      </c>
      <c r="I179" s="275" t="s">
        <v>452</v>
      </c>
      <c r="J179" s="275">
        <v>20</v>
      </c>
      <c r="K179" s="323"/>
    </row>
    <row r="180" s="1" customFormat="1" ht="15" customHeight="1">
      <c r="B180" s="300"/>
      <c r="C180" s="275" t="s">
        <v>54</v>
      </c>
      <c r="D180" s="275"/>
      <c r="E180" s="275"/>
      <c r="F180" s="298" t="s">
        <v>450</v>
      </c>
      <c r="G180" s="275"/>
      <c r="H180" s="275" t="s">
        <v>523</v>
      </c>
      <c r="I180" s="275" t="s">
        <v>452</v>
      </c>
      <c r="J180" s="275">
        <v>255</v>
      </c>
      <c r="K180" s="323"/>
    </row>
    <row r="181" s="1" customFormat="1" ht="15" customHeight="1">
      <c r="B181" s="300"/>
      <c r="C181" s="275" t="s">
        <v>105</v>
      </c>
      <c r="D181" s="275"/>
      <c r="E181" s="275"/>
      <c r="F181" s="298" t="s">
        <v>450</v>
      </c>
      <c r="G181" s="275"/>
      <c r="H181" s="275" t="s">
        <v>414</v>
      </c>
      <c r="I181" s="275" t="s">
        <v>452</v>
      </c>
      <c r="J181" s="275">
        <v>10</v>
      </c>
      <c r="K181" s="323"/>
    </row>
    <row r="182" s="1" customFormat="1" ht="15" customHeight="1">
      <c r="B182" s="300"/>
      <c r="C182" s="275" t="s">
        <v>106</v>
      </c>
      <c r="D182" s="275"/>
      <c r="E182" s="275"/>
      <c r="F182" s="298" t="s">
        <v>450</v>
      </c>
      <c r="G182" s="275"/>
      <c r="H182" s="275" t="s">
        <v>524</v>
      </c>
      <c r="I182" s="275" t="s">
        <v>485</v>
      </c>
      <c r="J182" s="275"/>
      <c r="K182" s="323"/>
    </row>
    <row r="183" s="1" customFormat="1" ht="15" customHeight="1">
      <c r="B183" s="300"/>
      <c r="C183" s="275" t="s">
        <v>525</v>
      </c>
      <c r="D183" s="275"/>
      <c r="E183" s="275"/>
      <c r="F183" s="298" t="s">
        <v>450</v>
      </c>
      <c r="G183" s="275"/>
      <c r="H183" s="275" t="s">
        <v>526</v>
      </c>
      <c r="I183" s="275" t="s">
        <v>485</v>
      </c>
      <c r="J183" s="275"/>
      <c r="K183" s="323"/>
    </row>
    <row r="184" s="1" customFormat="1" ht="15" customHeight="1">
      <c r="B184" s="300"/>
      <c r="C184" s="275" t="s">
        <v>514</v>
      </c>
      <c r="D184" s="275"/>
      <c r="E184" s="275"/>
      <c r="F184" s="298" t="s">
        <v>450</v>
      </c>
      <c r="G184" s="275"/>
      <c r="H184" s="275" t="s">
        <v>527</v>
      </c>
      <c r="I184" s="275" t="s">
        <v>485</v>
      </c>
      <c r="J184" s="275"/>
      <c r="K184" s="323"/>
    </row>
    <row r="185" s="1" customFormat="1" ht="15" customHeight="1">
      <c r="B185" s="300"/>
      <c r="C185" s="275" t="s">
        <v>108</v>
      </c>
      <c r="D185" s="275"/>
      <c r="E185" s="275"/>
      <c r="F185" s="298" t="s">
        <v>456</v>
      </c>
      <c r="G185" s="275"/>
      <c r="H185" s="275" t="s">
        <v>528</v>
      </c>
      <c r="I185" s="275" t="s">
        <v>452</v>
      </c>
      <c r="J185" s="275">
        <v>50</v>
      </c>
      <c r="K185" s="323"/>
    </row>
    <row r="186" s="1" customFormat="1" ht="15" customHeight="1">
      <c r="B186" s="300"/>
      <c r="C186" s="275" t="s">
        <v>529</v>
      </c>
      <c r="D186" s="275"/>
      <c r="E186" s="275"/>
      <c r="F186" s="298" t="s">
        <v>456</v>
      </c>
      <c r="G186" s="275"/>
      <c r="H186" s="275" t="s">
        <v>530</v>
      </c>
      <c r="I186" s="275" t="s">
        <v>531</v>
      </c>
      <c r="J186" s="275"/>
      <c r="K186" s="323"/>
    </row>
    <row r="187" s="1" customFormat="1" ht="15" customHeight="1">
      <c r="B187" s="300"/>
      <c r="C187" s="275" t="s">
        <v>532</v>
      </c>
      <c r="D187" s="275"/>
      <c r="E187" s="275"/>
      <c r="F187" s="298" t="s">
        <v>456</v>
      </c>
      <c r="G187" s="275"/>
      <c r="H187" s="275" t="s">
        <v>533</v>
      </c>
      <c r="I187" s="275" t="s">
        <v>531</v>
      </c>
      <c r="J187" s="275"/>
      <c r="K187" s="323"/>
    </row>
    <row r="188" s="1" customFormat="1" ht="15" customHeight="1">
      <c r="B188" s="300"/>
      <c r="C188" s="275" t="s">
        <v>534</v>
      </c>
      <c r="D188" s="275"/>
      <c r="E188" s="275"/>
      <c r="F188" s="298" t="s">
        <v>456</v>
      </c>
      <c r="G188" s="275"/>
      <c r="H188" s="275" t="s">
        <v>535</v>
      </c>
      <c r="I188" s="275" t="s">
        <v>531</v>
      </c>
      <c r="J188" s="275"/>
      <c r="K188" s="323"/>
    </row>
    <row r="189" s="1" customFormat="1" ht="15" customHeight="1">
      <c r="B189" s="300"/>
      <c r="C189" s="336" t="s">
        <v>536</v>
      </c>
      <c r="D189" s="275"/>
      <c r="E189" s="275"/>
      <c r="F189" s="298" t="s">
        <v>456</v>
      </c>
      <c r="G189" s="275"/>
      <c r="H189" s="275" t="s">
        <v>537</v>
      </c>
      <c r="I189" s="275" t="s">
        <v>538</v>
      </c>
      <c r="J189" s="337" t="s">
        <v>539</v>
      </c>
      <c r="K189" s="323"/>
    </row>
    <row r="190" s="16" customFormat="1" ht="15" customHeight="1">
      <c r="B190" s="338"/>
      <c r="C190" s="339" t="s">
        <v>540</v>
      </c>
      <c r="D190" s="340"/>
      <c r="E190" s="340"/>
      <c r="F190" s="341" t="s">
        <v>456</v>
      </c>
      <c r="G190" s="340"/>
      <c r="H190" s="340" t="s">
        <v>541</v>
      </c>
      <c r="I190" s="340" t="s">
        <v>538</v>
      </c>
      <c r="J190" s="342" t="s">
        <v>539</v>
      </c>
      <c r="K190" s="343"/>
    </row>
    <row r="191" s="1" customFormat="1" ht="15" customHeight="1">
      <c r="B191" s="300"/>
      <c r="C191" s="336" t="s">
        <v>42</v>
      </c>
      <c r="D191" s="275"/>
      <c r="E191" s="275"/>
      <c r="F191" s="298" t="s">
        <v>450</v>
      </c>
      <c r="G191" s="275"/>
      <c r="H191" s="272" t="s">
        <v>542</v>
      </c>
      <c r="I191" s="275" t="s">
        <v>543</v>
      </c>
      <c r="J191" s="275"/>
      <c r="K191" s="323"/>
    </row>
    <row r="192" s="1" customFormat="1" ht="15" customHeight="1">
      <c r="B192" s="300"/>
      <c r="C192" s="336" t="s">
        <v>544</v>
      </c>
      <c r="D192" s="275"/>
      <c r="E192" s="275"/>
      <c r="F192" s="298" t="s">
        <v>450</v>
      </c>
      <c r="G192" s="275"/>
      <c r="H192" s="275" t="s">
        <v>545</v>
      </c>
      <c r="I192" s="275" t="s">
        <v>485</v>
      </c>
      <c r="J192" s="275"/>
      <c r="K192" s="323"/>
    </row>
    <row r="193" s="1" customFormat="1" ht="15" customHeight="1">
      <c r="B193" s="300"/>
      <c r="C193" s="336" t="s">
        <v>546</v>
      </c>
      <c r="D193" s="275"/>
      <c r="E193" s="275"/>
      <c r="F193" s="298" t="s">
        <v>450</v>
      </c>
      <c r="G193" s="275"/>
      <c r="H193" s="275" t="s">
        <v>547</v>
      </c>
      <c r="I193" s="275" t="s">
        <v>485</v>
      </c>
      <c r="J193" s="275"/>
      <c r="K193" s="323"/>
    </row>
    <row r="194" s="1" customFormat="1" ht="15" customHeight="1">
      <c r="B194" s="300"/>
      <c r="C194" s="336" t="s">
        <v>548</v>
      </c>
      <c r="D194" s="275"/>
      <c r="E194" s="275"/>
      <c r="F194" s="298" t="s">
        <v>456</v>
      </c>
      <c r="G194" s="275"/>
      <c r="H194" s="275" t="s">
        <v>549</v>
      </c>
      <c r="I194" s="275" t="s">
        <v>485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550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551</v>
      </c>
      <c r="D201" s="345"/>
      <c r="E201" s="345"/>
      <c r="F201" s="345" t="s">
        <v>552</v>
      </c>
      <c r="G201" s="346"/>
      <c r="H201" s="345" t="s">
        <v>553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543</v>
      </c>
      <c r="D203" s="275"/>
      <c r="E203" s="275"/>
      <c r="F203" s="298" t="s">
        <v>43</v>
      </c>
      <c r="G203" s="275"/>
      <c r="H203" s="275" t="s">
        <v>554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44</v>
      </c>
      <c r="G204" s="275"/>
      <c r="H204" s="275" t="s">
        <v>555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47</v>
      </c>
      <c r="G205" s="275"/>
      <c r="H205" s="275" t="s">
        <v>556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45</v>
      </c>
      <c r="G206" s="275"/>
      <c r="H206" s="275" t="s">
        <v>557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46</v>
      </c>
      <c r="G207" s="275"/>
      <c r="H207" s="275" t="s">
        <v>558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497</v>
      </c>
      <c r="D209" s="275"/>
      <c r="E209" s="275"/>
      <c r="F209" s="298" t="s">
        <v>79</v>
      </c>
      <c r="G209" s="275"/>
      <c r="H209" s="275" t="s">
        <v>559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392</v>
      </c>
      <c r="G210" s="275"/>
      <c r="H210" s="275" t="s">
        <v>393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390</v>
      </c>
      <c r="G211" s="275"/>
      <c r="H211" s="275" t="s">
        <v>560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394</v>
      </c>
      <c r="G212" s="336"/>
      <c r="H212" s="327" t="s">
        <v>395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396</v>
      </c>
      <c r="G213" s="336"/>
      <c r="H213" s="327" t="s">
        <v>561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521</v>
      </c>
      <c r="D215" s="275"/>
      <c r="E215" s="275"/>
      <c r="F215" s="298">
        <v>1</v>
      </c>
      <c r="G215" s="336"/>
      <c r="H215" s="327" t="s">
        <v>562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563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564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565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2024-03-13T11:03:12Z</dcterms:created>
  <dcterms:modified xsi:type="dcterms:W3CDTF">2024-03-13T11:03:20Z</dcterms:modified>
</cp:coreProperties>
</file>