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Veřejné zakázky\OŘ 2024 - SZTE kotle\"/>
    </mc:Choice>
  </mc:AlternateContent>
  <bookViews>
    <workbookView xWindow="0" yWindow="0" windowWidth="16080" windowHeight="10215"/>
  </bookViews>
  <sheets>
    <sheet name="Výkaz materiál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9" i="1"/>
  <c r="G38" i="1"/>
  <c r="G37" i="1"/>
  <c r="G36" i="1"/>
  <c r="G31" i="1"/>
  <c r="G30" i="1"/>
  <c r="G28" i="1"/>
  <c r="G27" i="1"/>
  <c r="G26" i="1"/>
  <c r="G25" i="1"/>
  <c r="G24" i="1"/>
  <c r="G21" i="1"/>
  <c r="G20" i="1"/>
  <c r="G19" i="1"/>
  <c r="G18" i="1"/>
  <c r="G17" i="1"/>
  <c r="G14" i="1"/>
  <c r="G13" i="1"/>
  <c r="G12" i="1"/>
  <c r="G11" i="1"/>
  <c r="G10" i="1"/>
  <c r="G7" i="1"/>
  <c r="G6" i="1"/>
  <c r="G5" i="1"/>
  <c r="G4" i="1"/>
  <c r="E30" i="1" l="1"/>
  <c r="E19" i="1"/>
  <c r="E18" i="1"/>
  <c r="E17" i="1"/>
  <c r="E20" i="1"/>
  <c r="E24" i="1"/>
  <c r="E25" i="1"/>
  <c r="E26" i="1"/>
  <c r="E13" i="1"/>
  <c r="E12" i="1"/>
  <c r="E10" i="1"/>
  <c r="E11" i="1"/>
  <c r="E34" i="1" l="1"/>
</calcChain>
</file>

<file path=xl/sharedStrings.xml><?xml version="1.0" encoding="utf-8"?>
<sst xmlns="http://schemas.openxmlformats.org/spreadsheetml/2006/main" count="73" uniqueCount="49">
  <si>
    <t>Číslo položky</t>
  </si>
  <si>
    <t>Název položky</t>
  </si>
  <si>
    <t>Počet</t>
  </si>
  <si>
    <t>Jednotka</t>
  </si>
  <si>
    <t>ks</t>
  </si>
  <si>
    <t>Oběhové čerpadlo sekundárního oběhu</t>
  </si>
  <si>
    <t>Poznámka</t>
  </si>
  <si>
    <t xml:space="preserve">Plynový teplovodní kotel 3,5 MWt </t>
  </si>
  <si>
    <t xml:space="preserve">Plynový teplovodní kotel 2,5 MWt </t>
  </si>
  <si>
    <t>Hydraulický oddělovač (anuloid)</t>
  </si>
  <si>
    <t>Stroje a zařízení</t>
  </si>
  <si>
    <t>Armatury</t>
  </si>
  <si>
    <t>Uzavírací armatura DN 250</t>
  </si>
  <si>
    <t>Uzavírací armatura DN 200</t>
  </si>
  <si>
    <t>Potrubí</t>
  </si>
  <si>
    <t>Ocelové potrubí DN 250</t>
  </si>
  <si>
    <t>m</t>
  </si>
  <si>
    <t>Ocelové potrubí DN 200</t>
  </si>
  <si>
    <t>Uzavírací armatura DN 125</t>
  </si>
  <si>
    <t>Ocelové potrubí DN 125</t>
  </si>
  <si>
    <r>
      <t xml:space="preserve">Nerezový spalinovod </t>
    </r>
    <r>
      <rPr>
        <sz val="11"/>
        <color indexed="8"/>
        <rFont val="Calibri"/>
        <family val="2"/>
        <charset val="238"/>
      </rPr>
      <t>ø950 mm</t>
    </r>
  </si>
  <si>
    <t>5</t>
  </si>
  <si>
    <t>Zpetný ventil DN 250</t>
  </si>
  <si>
    <t>Uložení</t>
  </si>
  <si>
    <t>Podpěra DN 250</t>
  </si>
  <si>
    <t>Podpěra DN 200</t>
  </si>
  <si>
    <t>Podpěra DN 125</t>
  </si>
  <si>
    <r>
      <t xml:space="preserve">Hmotnost   </t>
    </r>
    <r>
      <rPr>
        <b/>
        <sz val="10"/>
        <color indexed="8"/>
        <rFont val="Calibri"/>
        <family val="2"/>
        <charset val="238"/>
      </rPr>
      <t>[</t>
    </r>
    <r>
      <rPr>
        <b/>
        <sz val="10"/>
        <color indexed="8"/>
        <rFont val="Calibri"/>
        <family val="2"/>
        <charset val="238"/>
        <scheme val="minor"/>
      </rPr>
      <t>kg]</t>
    </r>
  </si>
  <si>
    <t>Ostatní drobné armatury</t>
  </si>
  <si>
    <t>Ostatní drobné potrubí</t>
  </si>
  <si>
    <t>POK</t>
  </si>
  <si>
    <t>Ostatní drobné podpěry</t>
  </si>
  <si>
    <t>Izolační mateiál včetně oplechování</t>
  </si>
  <si>
    <t>(bez strojů a zařízení)</t>
  </si>
  <si>
    <t>Včetně frekvenčního měniče</t>
  </si>
  <si>
    <t>Celková hmotnost materiálu</t>
  </si>
  <si>
    <t>Nátěry</t>
  </si>
  <si>
    <t>soubor</t>
  </si>
  <si>
    <t>pomocné ocelové konstrukce</t>
  </si>
  <si>
    <t>realizační projektová dokumentace</t>
  </si>
  <si>
    <t>zařízení staveniště</t>
  </si>
  <si>
    <t>revize a certifikáty</t>
  </si>
  <si>
    <t>zaškolení obsluhy</t>
  </si>
  <si>
    <t>propojení řídících systémů a Mar</t>
  </si>
  <si>
    <t>propojení komunikace se stávajícím řídícím systémem SZTE a velína kotelny</t>
  </si>
  <si>
    <t>Modernizace výtopny SZTE Města Horní Slavkov - Indikativní výkaz materiálu (nejedná se o výkaz výměr stavebních prací, uchazeč podává nabídku za dílo jako celek)</t>
  </si>
  <si>
    <t>Kč bez DPH celkem</t>
  </si>
  <si>
    <t>Kč bez DPH za jednotku</t>
  </si>
  <si>
    <t>Včetně příslušenství (ECO, hořák, oběhové čerpadlo kotle, plynoměrné sestavy, armatury a MaR  kotle)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</si>
</sst>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15">
    <xf numFmtId="0" fontId="0" fillId="0" borderId="0" xfId="0"/>
    <xf numFmtId="0" fontId="5" fillId="0" borderId="1" xfId="2" applyFont="1" applyBorder="1" applyAlignment="1">
      <alignment horizontal="center" vertical="center"/>
    </xf>
    <xf numFmtId="0" fontId="6" fillId="0" borderId="1" xfId="3" applyFont="1" applyBorder="1"/>
    <xf numFmtId="0" fontId="6" fillId="0" borderId="1" xfId="3" applyFont="1" applyBorder="1" applyAlignment="1">
      <alignment horizontal="center" vertical="center"/>
    </xf>
    <xf numFmtId="1" fontId="6" fillId="0" borderId="1" xfId="3" applyNumberFormat="1" applyFont="1" applyBorder="1" applyAlignment="1">
      <alignment horizontal="center" vertical="center"/>
    </xf>
    <xf numFmtId="0" fontId="5" fillId="0" borderId="1" xfId="2" quotePrefix="1" applyFont="1" applyBorder="1" applyAlignment="1">
      <alignment horizontal="center" vertical="center"/>
    </xf>
    <xf numFmtId="0" fontId="7" fillId="0" borderId="1" xfId="3" applyFont="1" applyBorder="1"/>
    <xf numFmtId="49" fontId="5" fillId="0" borderId="1" xfId="2" quotePrefix="1" applyNumberFormat="1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4">
    <cellStyle name="Normální" xfId="0" builtinId="0"/>
    <cellStyle name="Normální 9" xfId="2"/>
    <cellStyle name="normální_Seznam strojů a zařizeni 2" xfId="1"/>
    <cellStyle name="normální_Seznam strojů a zařízení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A22" zoomScale="130" zoomScaleNormal="130" zoomScaleSheetLayoutView="145" workbookViewId="0">
      <selection activeCell="B36" sqref="B36"/>
    </sheetView>
  </sheetViews>
  <sheetFormatPr defaultRowHeight="15" x14ac:dyDescent="0.25"/>
  <cols>
    <col min="1" max="1" width="7.42578125" customWidth="1"/>
    <col min="2" max="2" width="35.5703125" customWidth="1"/>
    <col min="3" max="3" width="7.85546875" customWidth="1"/>
    <col min="4" max="4" width="8" customWidth="1"/>
    <col min="5" max="7" width="9" customWidth="1"/>
    <col min="8" max="8" width="70" customWidth="1"/>
  </cols>
  <sheetData>
    <row r="1" spans="1:8" ht="15.75" customHeight="1" x14ac:dyDescent="0.25">
      <c r="A1" s="14" t="s">
        <v>45</v>
      </c>
      <c r="B1" s="14"/>
      <c r="C1" s="14"/>
      <c r="D1" s="14"/>
      <c r="E1" s="14"/>
      <c r="F1" s="14"/>
      <c r="G1" s="14"/>
      <c r="H1" s="14"/>
    </row>
    <row r="2" spans="1:8" ht="38.25" x14ac:dyDescent="0.25">
      <c r="A2" s="12" t="s">
        <v>0</v>
      </c>
      <c r="B2" s="13" t="s">
        <v>1</v>
      </c>
      <c r="C2" s="12" t="s">
        <v>2</v>
      </c>
      <c r="D2" s="12" t="s">
        <v>3</v>
      </c>
      <c r="E2" s="12" t="s">
        <v>27</v>
      </c>
      <c r="F2" s="12" t="s">
        <v>47</v>
      </c>
      <c r="G2" s="12" t="s">
        <v>46</v>
      </c>
      <c r="H2" s="12" t="s">
        <v>6</v>
      </c>
    </row>
    <row r="3" spans="1:8" x14ac:dyDescent="0.25">
      <c r="A3" s="1"/>
      <c r="B3" s="6" t="s">
        <v>10</v>
      </c>
      <c r="C3" s="3"/>
      <c r="D3" s="4"/>
      <c r="E3" s="4"/>
      <c r="F3" s="4"/>
      <c r="G3" s="4"/>
      <c r="H3" s="8"/>
    </row>
    <row r="4" spans="1:8" x14ac:dyDescent="0.25">
      <c r="A4" s="1">
        <v>1</v>
      </c>
      <c r="B4" s="2" t="s">
        <v>7</v>
      </c>
      <c r="C4" s="3">
        <v>2</v>
      </c>
      <c r="D4" s="4" t="s">
        <v>4</v>
      </c>
      <c r="E4" s="4"/>
      <c r="F4" s="4"/>
      <c r="G4" s="4">
        <f>C4*F4</f>
        <v>0</v>
      </c>
      <c r="H4" s="8" t="s">
        <v>48</v>
      </c>
    </row>
    <row r="5" spans="1:8" x14ac:dyDescent="0.25">
      <c r="A5" s="5">
        <v>2</v>
      </c>
      <c r="B5" s="2" t="s">
        <v>8</v>
      </c>
      <c r="C5" s="3">
        <v>1</v>
      </c>
      <c r="D5" s="3" t="s">
        <v>4</v>
      </c>
      <c r="E5" s="3"/>
      <c r="F5" s="3"/>
      <c r="G5" s="4">
        <f t="shared" ref="G5:G7" si="0">C5*F5</f>
        <v>0</v>
      </c>
      <c r="H5" s="8" t="s">
        <v>48</v>
      </c>
    </row>
    <row r="6" spans="1:8" x14ac:dyDescent="0.25">
      <c r="A6" s="5">
        <v>3</v>
      </c>
      <c r="B6" s="2" t="s">
        <v>5</v>
      </c>
      <c r="C6" s="3">
        <v>2</v>
      </c>
      <c r="D6" s="3" t="s">
        <v>4</v>
      </c>
      <c r="E6" s="3"/>
      <c r="F6" s="3"/>
      <c r="G6" s="4">
        <f t="shared" si="0"/>
        <v>0</v>
      </c>
      <c r="H6" s="8" t="s">
        <v>34</v>
      </c>
    </row>
    <row r="7" spans="1:8" x14ac:dyDescent="0.25">
      <c r="A7" s="1">
        <v>4</v>
      </c>
      <c r="B7" s="2" t="s">
        <v>9</v>
      </c>
      <c r="C7" s="3">
        <v>1</v>
      </c>
      <c r="D7" s="4" t="s">
        <v>4</v>
      </c>
      <c r="E7" s="4"/>
      <c r="F7" s="4"/>
      <c r="G7" s="4">
        <f t="shared" si="0"/>
        <v>0</v>
      </c>
      <c r="H7" s="8"/>
    </row>
    <row r="8" spans="1:8" x14ac:dyDescent="0.25">
      <c r="A8" s="7"/>
      <c r="B8" s="2"/>
      <c r="C8" s="3"/>
      <c r="D8" s="4"/>
      <c r="E8" s="4"/>
      <c r="F8" s="4"/>
      <c r="G8" s="4"/>
      <c r="H8" s="8"/>
    </row>
    <row r="9" spans="1:8" x14ac:dyDescent="0.25">
      <c r="A9" s="7"/>
      <c r="B9" s="6" t="s">
        <v>11</v>
      </c>
      <c r="C9" s="3"/>
      <c r="D9" s="3"/>
      <c r="E9" s="3"/>
      <c r="F9" s="3"/>
      <c r="G9" s="3"/>
      <c r="H9" s="8"/>
    </row>
    <row r="10" spans="1:8" x14ac:dyDescent="0.25">
      <c r="A10" s="7" t="s">
        <v>21</v>
      </c>
      <c r="B10" s="2" t="s">
        <v>12</v>
      </c>
      <c r="C10" s="3">
        <v>7</v>
      </c>
      <c r="D10" s="3" t="s">
        <v>4</v>
      </c>
      <c r="E10" s="3">
        <f>220*C10</f>
        <v>1540</v>
      </c>
      <c r="F10" s="3"/>
      <c r="G10" s="4">
        <f t="shared" ref="G10:G14" si="1">C10*F10</f>
        <v>0</v>
      </c>
      <c r="H10" s="8"/>
    </row>
    <row r="11" spans="1:8" x14ac:dyDescent="0.25">
      <c r="A11" s="5">
        <v>6</v>
      </c>
      <c r="B11" s="2" t="s">
        <v>22</v>
      </c>
      <c r="C11" s="3">
        <v>2</v>
      </c>
      <c r="D11" s="3" t="s">
        <v>4</v>
      </c>
      <c r="E11" s="3">
        <f>260*C11</f>
        <v>520</v>
      </c>
      <c r="F11" s="3"/>
      <c r="G11" s="4">
        <f t="shared" si="1"/>
        <v>0</v>
      </c>
      <c r="H11" s="8"/>
    </row>
    <row r="12" spans="1:8" x14ac:dyDescent="0.25">
      <c r="A12" s="5">
        <v>7</v>
      </c>
      <c r="B12" s="2" t="s">
        <v>13</v>
      </c>
      <c r="C12" s="3">
        <v>2</v>
      </c>
      <c r="D12" s="3" t="s">
        <v>4</v>
      </c>
      <c r="E12" s="3">
        <f>140*C12</f>
        <v>280</v>
      </c>
      <c r="F12" s="3"/>
      <c r="G12" s="4">
        <f t="shared" si="1"/>
        <v>0</v>
      </c>
      <c r="H12" s="8"/>
    </row>
    <row r="13" spans="1:8" x14ac:dyDescent="0.25">
      <c r="A13" s="5">
        <v>8</v>
      </c>
      <c r="B13" s="2" t="s">
        <v>18</v>
      </c>
      <c r="C13" s="3">
        <v>8</v>
      </c>
      <c r="D13" s="3" t="s">
        <v>4</v>
      </c>
      <c r="E13" s="3">
        <f>50*C13</f>
        <v>400</v>
      </c>
      <c r="F13" s="3"/>
      <c r="G13" s="4">
        <f t="shared" si="1"/>
        <v>0</v>
      </c>
      <c r="H13" s="8"/>
    </row>
    <row r="14" spans="1:8" x14ac:dyDescent="0.25">
      <c r="A14" s="5">
        <v>9</v>
      </c>
      <c r="B14" s="2" t="s">
        <v>28</v>
      </c>
      <c r="C14" s="3"/>
      <c r="D14" s="3" t="s">
        <v>37</v>
      </c>
      <c r="E14" s="3">
        <v>300</v>
      </c>
      <c r="F14" s="3"/>
      <c r="G14" s="4">
        <f t="shared" si="1"/>
        <v>0</v>
      </c>
      <c r="H14" s="8"/>
    </row>
    <row r="15" spans="1:8" x14ac:dyDescent="0.25">
      <c r="A15" s="5"/>
      <c r="B15" s="2"/>
      <c r="C15" s="3"/>
      <c r="D15" s="3"/>
      <c r="E15" s="3"/>
      <c r="F15" s="3"/>
      <c r="G15" s="3"/>
      <c r="H15" s="8"/>
    </row>
    <row r="16" spans="1:8" x14ac:dyDescent="0.25">
      <c r="A16" s="5"/>
      <c r="B16" s="6" t="s">
        <v>14</v>
      </c>
      <c r="C16" s="3"/>
      <c r="D16" s="3"/>
      <c r="E16" s="3"/>
      <c r="F16" s="3"/>
      <c r="G16" s="3"/>
      <c r="H16" s="8"/>
    </row>
    <row r="17" spans="1:8" x14ac:dyDescent="0.25">
      <c r="A17" s="5">
        <v>10</v>
      </c>
      <c r="B17" s="2" t="s">
        <v>15</v>
      </c>
      <c r="C17" s="3">
        <v>90</v>
      </c>
      <c r="D17" s="3" t="s">
        <v>16</v>
      </c>
      <c r="E17" s="3">
        <f>41*C17</f>
        <v>3690</v>
      </c>
      <c r="F17" s="3"/>
      <c r="G17" s="4">
        <f t="shared" ref="G17:G21" si="2">C17*F17</f>
        <v>0</v>
      </c>
      <c r="H17" s="8"/>
    </row>
    <row r="18" spans="1:8" x14ac:dyDescent="0.25">
      <c r="A18" s="5">
        <v>11</v>
      </c>
      <c r="B18" s="2" t="s">
        <v>17</v>
      </c>
      <c r="C18" s="3">
        <v>25</v>
      </c>
      <c r="D18" s="3" t="s">
        <v>16</v>
      </c>
      <c r="E18" s="3">
        <f>33*C18</f>
        <v>825</v>
      </c>
      <c r="F18" s="3"/>
      <c r="G18" s="4">
        <f t="shared" si="2"/>
        <v>0</v>
      </c>
      <c r="H18" s="8"/>
    </row>
    <row r="19" spans="1:8" x14ac:dyDescent="0.25">
      <c r="A19" s="5">
        <v>12</v>
      </c>
      <c r="B19" s="2" t="s">
        <v>19</v>
      </c>
      <c r="C19" s="3">
        <v>50</v>
      </c>
      <c r="D19" s="3" t="s">
        <v>16</v>
      </c>
      <c r="E19" s="3">
        <f>15*C19</f>
        <v>750</v>
      </c>
      <c r="F19" s="3"/>
      <c r="G19" s="4">
        <f t="shared" si="2"/>
        <v>0</v>
      </c>
      <c r="H19" s="8"/>
    </row>
    <row r="20" spans="1:8" x14ac:dyDescent="0.25">
      <c r="A20" s="5">
        <v>13</v>
      </c>
      <c r="B20" s="2" t="s">
        <v>20</v>
      </c>
      <c r="C20" s="3">
        <v>20</v>
      </c>
      <c r="D20" s="3" t="s">
        <v>16</v>
      </c>
      <c r="E20" s="3">
        <f>50*C20</f>
        <v>1000</v>
      </c>
      <c r="F20" s="3"/>
      <c r="G20" s="4">
        <f t="shared" si="2"/>
        <v>0</v>
      </c>
      <c r="H20" s="8"/>
    </row>
    <row r="21" spans="1:8" x14ac:dyDescent="0.25">
      <c r="A21" s="5">
        <v>14</v>
      </c>
      <c r="B21" s="2" t="s">
        <v>29</v>
      </c>
      <c r="C21" s="3"/>
      <c r="D21" s="3" t="s">
        <v>37</v>
      </c>
      <c r="E21" s="3">
        <v>500</v>
      </c>
      <c r="F21" s="3"/>
      <c r="G21" s="4">
        <f t="shared" si="2"/>
        <v>0</v>
      </c>
      <c r="H21" s="8"/>
    </row>
    <row r="22" spans="1:8" x14ac:dyDescent="0.25">
      <c r="A22" s="5"/>
      <c r="B22" s="2"/>
      <c r="C22" s="3"/>
      <c r="D22" s="3"/>
      <c r="E22" s="3"/>
      <c r="F22" s="3"/>
      <c r="G22" s="3"/>
      <c r="H22" s="8"/>
    </row>
    <row r="23" spans="1:8" x14ac:dyDescent="0.25">
      <c r="A23" s="8"/>
      <c r="B23" s="9" t="s">
        <v>23</v>
      </c>
      <c r="C23" s="8"/>
      <c r="D23" s="8"/>
      <c r="E23" s="8"/>
      <c r="F23" s="8"/>
      <c r="G23" s="8"/>
      <c r="H23" s="8"/>
    </row>
    <row r="24" spans="1:8" x14ac:dyDescent="0.25">
      <c r="A24" s="10">
        <v>15</v>
      </c>
      <c r="B24" s="8" t="s">
        <v>24</v>
      </c>
      <c r="C24" s="10">
        <v>14</v>
      </c>
      <c r="D24" s="10" t="s">
        <v>4</v>
      </c>
      <c r="E24" s="10">
        <f>25*C24</f>
        <v>350</v>
      </c>
      <c r="F24" s="10"/>
      <c r="G24" s="4">
        <f t="shared" ref="G24:G28" si="3">C24*F24</f>
        <v>0</v>
      </c>
      <c r="H24" s="8"/>
    </row>
    <row r="25" spans="1:8" x14ac:dyDescent="0.25">
      <c r="A25" s="10">
        <v>16</v>
      </c>
      <c r="B25" s="8" t="s">
        <v>25</v>
      </c>
      <c r="C25" s="10">
        <v>4</v>
      </c>
      <c r="D25" s="10" t="s">
        <v>4</v>
      </c>
      <c r="E25" s="10">
        <f>15*C25</f>
        <v>60</v>
      </c>
      <c r="F25" s="10"/>
      <c r="G25" s="4">
        <f t="shared" si="3"/>
        <v>0</v>
      </c>
      <c r="H25" s="8"/>
    </row>
    <row r="26" spans="1:8" x14ac:dyDescent="0.25">
      <c r="A26" s="10">
        <v>17</v>
      </c>
      <c r="B26" s="8" t="s">
        <v>26</v>
      </c>
      <c r="C26" s="10">
        <v>12</v>
      </c>
      <c r="D26" s="10" t="s">
        <v>4</v>
      </c>
      <c r="E26" s="10">
        <f>10*C26</f>
        <v>120</v>
      </c>
      <c r="F26" s="10"/>
      <c r="G26" s="4">
        <f t="shared" si="3"/>
        <v>0</v>
      </c>
      <c r="H26" s="8"/>
    </row>
    <row r="27" spans="1:8" x14ac:dyDescent="0.25">
      <c r="A27" s="10">
        <v>18</v>
      </c>
      <c r="B27" s="8" t="s">
        <v>31</v>
      </c>
      <c r="C27" s="10"/>
      <c r="D27" s="10" t="s">
        <v>37</v>
      </c>
      <c r="E27" s="10">
        <v>100</v>
      </c>
      <c r="F27" s="10"/>
      <c r="G27" s="4">
        <f t="shared" si="3"/>
        <v>0</v>
      </c>
      <c r="H27" s="8"/>
    </row>
    <row r="28" spans="1:8" x14ac:dyDescent="0.25">
      <c r="A28" s="10">
        <v>19</v>
      </c>
      <c r="B28" s="8" t="s">
        <v>30</v>
      </c>
      <c r="C28" s="10"/>
      <c r="D28" s="10" t="s">
        <v>37</v>
      </c>
      <c r="E28" s="10">
        <v>300</v>
      </c>
      <c r="F28" s="10"/>
      <c r="G28" s="4">
        <f t="shared" si="3"/>
        <v>0</v>
      </c>
      <c r="H28" s="8" t="s">
        <v>38</v>
      </c>
    </row>
    <row r="29" spans="1:8" x14ac:dyDescent="0.25">
      <c r="A29" s="10"/>
      <c r="B29" s="8"/>
      <c r="C29" s="10"/>
      <c r="D29" s="10"/>
      <c r="E29" s="10"/>
      <c r="F29" s="10"/>
      <c r="G29" s="10"/>
      <c r="H29" s="8"/>
    </row>
    <row r="30" spans="1:8" x14ac:dyDescent="0.25">
      <c r="A30" s="10">
        <v>20</v>
      </c>
      <c r="B30" s="8" t="s">
        <v>32</v>
      </c>
      <c r="C30" s="10"/>
      <c r="D30" s="10" t="s">
        <v>37</v>
      </c>
      <c r="E30" s="10">
        <f>850+200+230+600</f>
        <v>1880</v>
      </c>
      <c r="F30" s="10"/>
      <c r="G30" s="4">
        <f t="shared" ref="G30:G31" si="4">C30*F30</f>
        <v>0</v>
      </c>
      <c r="H30" s="8"/>
    </row>
    <row r="31" spans="1:8" x14ac:dyDescent="0.25">
      <c r="A31" s="10">
        <v>21</v>
      </c>
      <c r="B31" s="8" t="s">
        <v>36</v>
      </c>
      <c r="C31" s="10"/>
      <c r="D31" s="10" t="s">
        <v>37</v>
      </c>
      <c r="E31" s="10"/>
      <c r="F31" s="10"/>
      <c r="G31" s="4">
        <f t="shared" si="4"/>
        <v>0</v>
      </c>
      <c r="H31" s="8"/>
    </row>
    <row r="32" spans="1:8" x14ac:dyDescent="0.25">
      <c r="A32" s="8"/>
      <c r="B32" s="8"/>
      <c r="C32" s="8"/>
      <c r="D32" s="8"/>
      <c r="E32" s="8"/>
      <c r="F32" s="8"/>
      <c r="G32" s="8"/>
      <c r="H32" s="8"/>
    </row>
    <row r="33" spans="1:8" x14ac:dyDescent="0.25">
      <c r="A33" s="8"/>
      <c r="B33" s="9" t="s">
        <v>35</v>
      </c>
      <c r="C33" s="8"/>
      <c r="D33" s="8"/>
      <c r="E33" s="8"/>
      <c r="F33" s="8"/>
      <c r="G33" s="8"/>
      <c r="H33" s="8"/>
    </row>
    <row r="34" spans="1:8" x14ac:dyDescent="0.25">
      <c r="A34" s="8"/>
      <c r="B34" s="9" t="s">
        <v>33</v>
      </c>
      <c r="C34" s="8"/>
      <c r="D34" s="8"/>
      <c r="E34" s="11">
        <f>SUM(E10:E30)</f>
        <v>12615</v>
      </c>
      <c r="F34" s="11"/>
      <c r="G34" s="11"/>
      <c r="H34" s="8"/>
    </row>
    <row r="36" spans="1:8" x14ac:dyDescent="0.25">
      <c r="A36" s="8">
        <v>22</v>
      </c>
      <c r="B36" s="8" t="s">
        <v>39</v>
      </c>
      <c r="C36" s="8">
        <v>1</v>
      </c>
      <c r="D36" s="8" t="s">
        <v>4</v>
      </c>
      <c r="E36" s="8"/>
      <c r="F36" s="8"/>
      <c r="G36" s="4">
        <f t="shared" ref="G36:G40" si="5">C36*F36</f>
        <v>0</v>
      </c>
      <c r="H36" s="8"/>
    </row>
    <row r="37" spans="1:8" x14ac:dyDescent="0.25">
      <c r="A37" s="8">
        <v>23</v>
      </c>
      <c r="B37" s="8" t="s">
        <v>40</v>
      </c>
      <c r="C37" s="8">
        <v>1</v>
      </c>
      <c r="D37" s="8" t="s">
        <v>37</v>
      </c>
      <c r="E37" s="8"/>
      <c r="F37" s="8"/>
      <c r="G37" s="4">
        <f t="shared" si="5"/>
        <v>0</v>
      </c>
      <c r="H37" s="8"/>
    </row>
    <row r="38" spans="1:8" x14ac:dyDescent="0.25">
      <c r="A38" s="8">
        <v>24</v>
      </c>
      <c r="B38" s="8" t="s">
        <v>41</v>
      </c>
      <c r="C38" s="8">
        <v>1</v>
      </c>
      <c r="D38" s="8" t="s">
        <v>37</v>
      </c>
      <c r="E38" s="8"/>
      <c r="F38" s="8"/>
      <c r="G38" s="4">
        <f t="shared" si="5"/>
        <v>0</v>
      </c>
      <c r="H38" s="8"/>
    </row>
    <row r="39" spans="1:8" x14ac:dyDescent="0.25">
      <c r="A39" s="8">
        <v>25</v>
      </c>
      <c r="B39" s="8" t="s">
        <v>42</v>
      </c>
      <c r="C39" s="8">
        <v>1</v>
      </c>
      <c r="D39" s="8" t="s">
        <v>37</v>
      </c>
      <c r="E39" s="8"/>
      <c r="F39" s="8"/>
      <c r="G39" s="4">
        <f t="shared" si="5"/>
        <v>0</v>
      </c>
      <c r="H39" s="8"/>
    </row>
    <row r="40" spans="1:8" x14ac:dyDescent="0.25">
      <c r="A40" s="8">
        <v>26</v>
      </c>
      <c r="B40" s="8" t="s">
        <v>43</v>
      </c>
      <c r="C40" s="8">
        <v>1</v>
      </c>
      <c r="D40" s="8" t="s">
        <v>37</v>
      </c>
      <c r="E40" s="8"/>
      <c r="F40" s="8"/>
      <c r="G40" s="4">
        <f t="shared" si="5"/>
        <v>0</v>
      </c>
      <c r="H40" s="8" t="s">
        <v>44</v>
      </c>
    </row>
  </sheetData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materiálu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Kacíř</dc:creator>
  <cp:lastModifiedBy>Monika Volfová</cp:lastModifiedBy>
  <cp:lastPrinted>2023-07-11T07:08:12Z</cp:lastPrinted>
  <dcterms:created xsi:type="dcterms:W3CDTF">2023-07-10T08:14:25Z</dcterms:created>
  <dcterms:modified xsi:type="dcterms:W3CDTF">2024-06-10T07:21:18Z</dcterms:modified>
</cp:coreProperties>
</file>