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5960" yWindow="-20" windowWidth="6000" windowHeight="6990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24519" fullCalcOnLoad="1"/>
</workbook>
</file>

<file path=xl/calcChain.xml><?xml version="1.0" encoding="utf-8"?>
<calcChain xmlns="http://schemas.openxmlformats.org/spreadsheetml/2006/main">
  <c r="C22" i="10"/>
  <c r="D25" i="9"/>
  <c r="I293" i="8"/>
  <c r="D19" i="9"/>
  <c r="I287" i="8"/>
  <c r="H287"/>
  <c r="C19" i="9" s="1"/>
  <c r="H285" i="8"/>
  <c r="A19" i="9"/>
  <c r="B19"/>
  <c r="D18"/>
  <c r="I281" i="8"/>
  <c r="H280"/>
  <c r="H277"/>
  <c r="H275"/>
  <c r="H281" s="1"/>
  <c r="C18" i="9" s="1"/>
  <c r="A18"/>
  <c r="B18"/>
  <c r="D17"/>
  <c r="I271" i="8"/>
  <c r="H270"/>
  <c r="H268"/>
  <c r="H266"/>
  <c r="H264"/>
  <c r="H262"/>
  <c r="H260"/>
  <c r="H258"/>
  <c r="H256"/>
  <c r="H271" s="1"/>
  <c r="C17" i="9" s="1"/>
  <c r="A17"/>
  <c r="B17"/>
  <c r="D16"/>
  <c r="I252" i="8"/>
  <c r="H251"/>
  <c r="H248"/>
  <c r="H246"/>
  <c r="H243"/>
  <c r="H240"/>
  <c r="A16" i="9"/>
  <c r="B16"/>
  <c r="D15"/>
  <c r="I236" i="8"/>
  <c r="C15" i="9"/>
  <c r="H236" i="8"/>
  <c r="H234"/>
  <c r="A15" i="9"/>
  <c r="B15"/>
  <c r="D14"/>
  <c r="I230" i="8"/>
  <c r="H230"/>
  <c r="C14" i="9" s="1"/>
  <c r="H229" i="8"/>
  <c r="H226"/>
  <c r="A14" i="9"/>
  <c r="B14"/>
  <c r="D13"/>
  <c r="I222" i="8"/>
  <c r="H221"/>
  <c r="H222" s="1"/>
  <c r="C13" i="9" s="1"/>
  <c r="A13"/>
  <c r="B13"/>
  <c r="D12"/>
  <c r="I217" i="8"/>
  <c r="H215"/>
  <c r="H213"/>
  <c r="H211"/>
  <c r="H209"/>
  <c r="H207"/>
  <c r="H204"/>
  <c r="H202"/>
  <c r="H199"/>
  <c r="H196"/>
  <c r="H194"/>
  <c r="H192"/>
  <c r="H189"/>
  <c r="H186"/>
  <c r="H183"/>
  <c r="H178"/>
  <c r="H175"/>
  <c r="H173"/>
  <c r="H171"/>
  <c r="H169"/>
  <c r="H167"/>
  <c r="H165"/>
  <c r="H163"/>
  <c r="H161"/>
  <c r="H159"/>
  <c r="H156"/>
  <c r="H154"/>
  <c r="H150"/>
  <c r="H147"/>
  <c r="H145"/>
  <c r="H143"/>
  <c r="H140"/>
  <c r="H137"/>
  <c r="H135"/>
  <c r="H133"/>
  <c r="H131"/>
  <c r="H127"/>
  <c r="H125"/>
  <c r="H122"/>
  <c r="H120"/>
  <c r="H118"/>
  <c r="H114"/>
  <c r="H112"/>
  <c r="H110"/>
  <c r="A12" i="9"/>
  <c r="B12"/>
  <c r="D11"/>
  <c r="I106" i="8"/>
  <c r="H104"/>
  <c r="H101"/>
  <c r="H99"/>
  <c r="H97"/>
  <c r="H93"/>
  <c r="H90"/>
  <c r="A11" i="9"/>
  <c r="B11"/>
  <c r="D10"/>
  <c r="I86" i="8"/>
  <c r="H78"/>
  <c r="H75"/>
  <c r="H86" s="1"/>
  <c r="C10" i="9" s="1"/>
  <c r="H67" i="8"/>
  <c r="A10" i="9"/>
  <c r="B10"/>
  <c r="D9"/>
  <c r="I63" i="8"/>
  <c r="H61"/>
  <c r="H57"/>
  <c r="H54"/>
  <c r="H51"/>
  <c r="H49"/>
  <c r="H46"/>
  <c r="H29"/>
  <c r="H27"/>
  <c r="H25"/>
  <c r="H21"/>
  <c r="H19"/>
  <c r="H8"/>
  <c r="A9" i="9"/>
  <c r="B9"/>
  <c r="B5"/>
  <c r="B4"/>
  <c r="A5" i="10"/>
  <c r="C10"/>
  <c r="C11"/>
  <c r="H252" i="8" l="1"/>
  <c r="C16" i="9" s="1"/>
  <c r="H217" i="8"/>
  <c r="C12" i="9" s="1"/>
  <c r="H106" i="8"/>
  <c r="C11" i="9" s="1"/>
  <c r="H63" i="8"/>
  <c r="C9" i="9" s="1"/>
  <c r="H290" i="8"/>
  <c r="F290" s="1"/>
  <c r="F291" s="1"/>
  <c r="F293" l="1"/>
  <c r="C23" i="9"/>
  <c r="C21" i="10"/>
  <c r="H291" i="8"/>
  <c r="H293" s="1"/>
  <c r="C22" i="9"/>
  <c r="C19" i="10"/>
  <c r="C18" l="1"/>
  <c r="C25" i="9"/>
</calcChain>
</file>

<file path=xl/sharedStrings.xml><?xml version="1.0" encoding="utf-8"?>
<sst xmlns="http://schemas.openxmlformats.org/spreadsheetml/2006/main" count="564" uniqueCount="316">
  <si>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</si>
  <si>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</si>
  <si>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</si>
  <si>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</si>
  <si>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</si>
  <si>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</si>
  <si>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</si>
  <si>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</si>
  <si>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</si>
  <si>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</si>
  <si>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</si>
  <si>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</si>
  <si>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</si>
  <si>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</si>
  <si>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</si>
  <si>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</si>
  <si>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</si>
  <si>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</si>
  <si>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</si>
  <si>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</si>
  <si>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</si>
  <si>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</si>
  <si>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</si>
  <si>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</si>
  <si>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</si>
  <si>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</si>
  <si>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</si>
  <si>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</si>
  <si>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</si>
  <si>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</si>
  <si>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</si>
  <si>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</t>
  </si>
  <si>
    <t xml:space="preserve">                                                  </t>
  </si>
  <si>
    <t xml:space="preserve">ZEMNI PRACE STAVEBNI                              </t>
  </si>
  <si>
    <t xml:space="preserve">C13220-1201   </t>
  </si>
  <si>
    <t xml:space="preserve">Hlb rýh 2000mm hor 3 100m3    *                   </t>
  </si>
  <si>
    <t xml:space="preserve">m3  </t>
  </si>
  <si>
    <t xml:space="preserve">              </t>
  </si>
  <si>
    <t>*</t>
  </si>
  <si>
    <t xml:space="preserve">kanalizace                                        </t>
  </si>
  <si>
    <t>+</t>
  </si>
  <si>
    <t>(1.635*7.53+1.49*5.97+1.05*13.66+0.75*2.1+1.285*0.</t>
  </si>
  <si>
    <t xml:space="preserve">93)*1                                             </t>
  </si>
  <si>
    <t xml:space="preserve">rozšíření pro nádrž                               </t>
  </si>
  <si>
    <t xml:space="preserve">1.8*2.8*1.5+2.8*2.8*1.4                           </t>
  </si>
  <si>
    <t xml:space="preserve">výtlak vody                                       </t>
  </si>
  <si>
    <t xml:space="preserve">(0.895*0.54+0.935*10.28+0.97*10.18+0.9*1.34)*0.8  </t>
  </si>
  <si>
    <t xml:space="preserve">rozšíření pro šachtu                              </t>
  </si>
  <si>
    <t xml:space="preserve">1.3*0.5*1+1.3*1.3*0.5                             </t>
  </si>
  <si>
    <t xml:space="preserve">C13220-1209   </t>
  </si>
  <si>
    <t xml:space="preserve">Přípl za lepivost rýh v horn.3    *               </t>
  </si>
  <si>
    <t xml:space="preserve">C15110-1101   </t>
  </si>
  <si>
    <t xml:space="preserve">Pažení příložné hl.do 2m rýhy   *                 </t>
  </si>
  <si>
    <t xml:space="preserve">m2  </t>
  </si>
  <si>
    <t xml:space="preserve">(1.635*7.53+1.49*5.97)*2+1.8*1.5*2+2.8*4*1.4      </t>
  </si>
  <si>
    <t xml:space="preserve">C15110-1111   </t>
  </si>
  <si>
    <t xml:space="preserve">Odstranění pažení rýh hl. 2m příl.*               </t>
  </si>
  <si>
    <t xml:space="preserve">C16110-1101   </t>
  </si>
  <si>
    <t xml:space="preserve">Svislé přemíst výkopku horn4 2.5m *               </t>
  </si>
  <si>
    <t xml:space="preserve">C16270-1105   </t>
  </si>
  <si>
    <t xml:space="preserve">Vodorovné přem.výkopku do 10000m1-4*              </t>
  </si>
  <si>
    <t xml:space="preserve">lože kanalizace                                   </t>
  </si>
  <si>
    <t xml:space="preserve">27.7*1*0.1+0.93*1*0.1                             </t>
  </si>
  <si>
    <t xml:space="preserve">obsyp kanalizace                                  </t>
  </si>
  <si>
    <t xml:space="preserve">27.7*1*0.45+0.93*1*0.425                          </t>
  </si>
  <si>
    <t xml:space="preserve">lože výtlak vody                                  </t>
  </si>
  <si>
    <t xml:space="preserve">22.34*0.8*0.1                                     </t>
  </si>
  <si>
    <t xml:space="preserve">obsyp výtlak vody                                 </t>
  </si>
  <si>
    <t xml:space="preserve">22.34*0.8*0.33                                    </t>
  </si>
  <si>
    <t xml:space="preserve">nádrž na dešťovou vodu                            </t>
  </si>
  <si>
    <t>3.14*1.175*1.175*0.3+3.14*1.075*1.075*1.76+3.14*0.</t>
  </si>
  <si>
    <t xml:space="preserve">6*0.6*0.7+3.14*0.37*0.37*0.2                      </t>
  </si>
  <si>
    <t xml:space="preserve">kanalizační šachty                                </t>
  </si>
  <si>
    <t xml:space="preserve">3.14*0.212*0.212*(1.57+1.21)                      </t>
  </si>
  <si>
    <t xml:space="preserve">vodovodní šachta                                  </t>
  </si>
  <si>
    <t xml:space="preserve">3.14*0.52*0.52*0.75+3.14*0.47*0.47*0.6            </t>
  </si>
  <si>
    <t>C16270-1109/00</t>
  </si>
  <si>
    <t xml:space="preserve">Příplatek zkd 1000m tř.1-4                        </t>
  </si>
  <si>
    <t xml:space="preserve">33.417*23                                         </t>
  </si>
  <si>
    <t xml:space="preserve">C17120-1201   </t>
  </si>
  <si>
    <t xml:space="preserve">Uložení sypaniny na skládku   *                   </t>
  </si>
  <si>
    <t xml:space="preserve">90000007      </t>
  </si>
  <si>
    <t xml:space="preserve">Poplatek za skládku - zemina                      </t>
  </si>
  <si>
    <t xml:space="preserve">t   </t>
  </si>
  <si>
    <t xml:space="preserve">33.417*2                                          </t>
  </si>
  <si>
    <t xml:space="preserve">C17410-1101   </t>
  </si>
  <si>
    <t xml:space="preserve">Zásyp zhutnění jam   *                            </t>
  </si>
  <si>
    <t xml:space="preserve">75.292-33.417                                     </t>
  </si>
  <si>
    <t xml:space="preserve">C17510-1101   </t>
  </si>
  <si>
    <t xml:space="preserve">Obsyp potr bez prohoz sypaniny *                  </t>
  </si>
  <si>
    <t>12.86+5.898-3.14*27.7*0.08*0.08-0.93*3.14*0.065*0.</t>
  </si>
  <si>
    <t xml:space="preserve">065-22.34*3.14*0.015*0.015                        </t>
  </si>
  <si>
    <t xml:space="preserve">58331183      </t>
  </si>
  <si>
    <t xml:space="preserve">Kamenivo těž.drobné fr.0-4 Z                      </t>
  </si>
  <si>
    <t xml:space="preserve">18.173*1.1*1.02                                   </t>
  </si>
  <si>
    <t>Oddíl celkem</t>
  </si>
  <si>
    <t xml:space="preserve">SVISLE KONSTRUKCE                                 </t>
  </si>
  <si>
    <t xml:space="preserve">C38032-6132   </t>
  </si>
  <si>
    <t xml:space="preserve">Kompl kon BŽV C 25/30 15-30cm tl                  </t>
  </si>
  <si>
    <t xml:space="preserve">podbetonování                                     </t>
  </si>
  <si>
    <t xml:space="preserve">3.14*1.175*1.175*0.25                             </t>
  </si>
  <si>
    <t xml:space="preserve">obetonování                                       </t>
  </si>
  <si>
    <t xml:space="preserve">(3.14*1.075*1.075-3.14*0.825*0.825)*1.51          </t>
  </si>
  <si>
    <t xml:space="preserve">strop nádrže                                      </t>
  </si>
  <si>
    <t xml:space="preserve">(3.14*1.075*1.075-3.14*0.44*0.44)*0.25            </t>
  </si>
  <si>
    <t xml:space="preserve">C38035-6221   </t>
  </si>
  <si>
    <t xml:space="preserve">Bed kompl kon omít pl zaobl zříz  *               </t>
  </si>
  <si>
    <t xml:space="preserve">3.14*2.35*0.3+3.14*2.05*1.76+3.14*0.88*0.25       </t>
  </si>
  <si>
    <t xml:space="preserve">R38036-2005   </t>
  </si>
  <si>
    <t xml:space="preserve">Výztuž stropu svařov sítě Kari *                  </t>
  </si>
  <si>
    <t xml:space="preserve">drát pr.8 100/100  -  7.892kg/m2                  </t>
  </si>
  <si>
    <t xml:space="preserve">stěny                                             </t>
  </si>
  <si>
    <t xml:space="preserve">3.14*2.08*2*7.9*1.15*0.001                        </t>
  </si>
  <si>
    <t xml:space="preserve">dno                                               </t>
  </si>
  <si>
    <t xml:space="preserve">3.14*2.28*2*1.15*0.001                            </t>
  </si>
  <si>
    <t xml:space="preserve">strop                                             </t>
  </si>
  <si>
    <t xml:space="preserve">(3.14*2.08-3.14*0.88)*2*1.15*0.001                </t>
  </si>
  <si>
    <t xml:space="preserve">VODOROVNE KONSTRUKCE                              </t>
  </si>
  <si>
    <t xml:space="preserve">C45157-3111   </t>
  </si>
  <si>
    <t xml:space="preserve">Lože výkopu ze štěrkopísku  *                     </t>
  </si>
  <si>
    <t xml:space="preserve">2.863+1.787                                       </t>
  </si>
  <si>
    <t xml:space="preserve">C45211-2111   </t>
  </si>
  <si>
    <t xml:space="preserve">Osaz B prstenců výšky do 100mm                    </t>
  </si>
  <si>
    <t xml:space="preserve">kus </t>
  </si>
  <si>
    <t xml:space="preserve">nádrž                                             </t>
  </si>
  <si>
    <t xml:space="preserve">2                                                 </t>
  </si>
  <si>
    <t xml:space="preserve">59224654      </t>
  </si>
  <si>
    <t xml:space="preserve">Vyr.prstenec TBW Q.1 625/60/120                   </t>
  </si>
  <si>
    <t xml:space="preserve">ks  </t>
  </si>
  <si>
    <t xml:space="preserve">59224667      </t>
  </si>
  <si>
    <t xml:space="preserve">Vyr.prstenec TBW Q.1 625/100/120                  </t>
  </si>
  <si>
    <t xml:space="preserve">C45231-1121   </t>
  </si>
  <si>
    <t xml:space="preserve">Desky B výkop B tř.C 8/10                         </t>
  </si>
  <si>
    <t xml:space="preserve">3.14*1.175*1.175*0.05                             </t>
  </si>
  <si>
    <t xml:space="preserve">R45753-1111   </t>
  </si>
  <si>
    <t xml:space="preserve">Filtr vrstvy hrub drc nezh fr.8-16mm              </t>
  </si>
  <si>
    <t xml:space="preserve">3.14*0.4*0.4*0.35                                 </t>
  </si>
  <si>
    <t xml:space="preserve">POTRUBI                                           </t>
  </si>
  <si>
    <t xml:space="preserve">C89224-1111   </t>
  </si>
  <si>
    <t xml:space="preserve">Tlak zkouška vodov potr DN do 80 *                </t>
  </si>
  <si>
    <t xml:space="preserve">m   </t>
  </si>
  <si>
    <t xml:space="preserve">C89223-3111   </t>
  </si>
  <si>
    <t xml:space="preserve">Dezinfekce vodov potr DN do 70                    </t>
  </si>
  <si>
    <t xml:space="preserve">C89440-1111   </t>
  </si>
  <si>
    <t xml:space="preserve">Osaz B dílců TBS 29/80/9                          </t>
  </si>
  <si>
    <t xml:space="preserve">vodovodní nádrž                                   </t>
  </si>
  <si>
    <t xml:space="preserve">59224342      </t>
  </si>
  <si>
    <t xml:space="preserve">Skruž TBS-Q 800/500/120                           </t>
  </si>
  <si>
    <t xml:space="preserve">59224344      </t>
  </si>
  <si>
    <t xml:space="preserve">Skruž TBS-Q 800/250/120                           </t>
  </si>
  <si>
    <t>C89440-2211/01</t>
  </si>
  <si>
    <t xml:space="preserve">Osazení beton.dílců pro šachty                    </t>
  </si>
  <si>
    <t xml:space="preserve">skruží přechodových TBS 60/100/70/9               </t>
  </si>
  <si>
    <t xml:space="preserve">59224341      </t>
  </si>
  <si>
    <t xml:space="preserve">Kónus TBR-Q 600/800x625/120                       </t>
  </si>
  <si>
    <t xml:space="preserve">C89440-1211   </t>
  </si>
  <si>
    <t xml:space="preserve">Osaz B dílců TBS 29/100/9  *                      </t>
  </si>
  <si>
    <t xml:space="preserve">1                                                 </t>
  </si>
  <si>
    <t xml:space="preserve">59224664      </t>
  </si>
  <si>
    <t xml:space="preserve">Skruže TBS-Q.1 100/50 1000/500/120                </t>
  </si>
  <si>
    <t xml:space="preserve">C89440-3011   </t>
  </si>
  <si>
    <t xml:space="preserve">Osaz strop dílců - různé druhy                    </t>
  </si>
  <si>
    <t xml:space="preserve">59224378      </t>
  </si>
  <si>
    <t xml:space="preserve">Přechod.deska TZK Q 625/200/120/T                 </t>
  </si>
  <si>
    <t xml:space="preserve">C89910-2111   </t>
  </si>
  <si>
    <t xml:space="preserve">Osaz poklopu s ramem do 100kg   *                 </t>
  </si>
  <si>
    <t xml:space="preserve">2+2                                               </t>
  </si>
  <si>
    <t xml:space="preserve">55296006      </t>
  </si>
  <si>
    <t xml:space="preserve">Poklop HE-770 B125 D 600mm                        </t>
  </si>
  <si>
    <t xml:space="preserve">včetně těsnění a klíče                            </t>
  </si>
  <si>
    <t xml:space="preserve">28696296      </t>
  </si>
  <si>
    <t xml:space="preserve">Litinový poklop D 425/12,5T                       </t>
  </si>
  <si>
    <t xml:space="preserve">    </t>
  </si>
  <si>
    <t xml:space="preserve">C87116-1121   </t>
  </si>
  <si>
    <t xml:space="preserve">Mtž potr výkop tr polyetyl D 32                   </t>
  </si>
  <si>
    <t xml:space="preserve">28613883      </t>
  </si>
  <si>
    <t xml:space="preserve">Trubka tlak PEHD PN 10 D 32x3mm                   </t>
  </si>
  <si>
    <t xml:space="preserve">22.5*1.015                                        </t>
  </si>
  <si>
    <t>C87716-1121/98</t>
  </si>
  <si>
    <t xml:space="preserve">Mtž elektrotvar. na potr z polyetyl.              </t>
  </si>
  <si>
    <t xml:space="preserve">vnější průměr 32 mm                               </t>
  </si>
  <si>
    <t xml:space="preserve">4+1                                               </t>
  </si>
  <si>
    <t xml:space="preserve">28613937      </t>
  </si>
  <si>
    <t xml:space="preserve">El.koleno D 32/W90 st PE 100                      </t>
  </si>
  <si>
    <t xml:space="preserve">28613977      </t>
  </si>
  <si>
    <t xml:space="preserve">El.koleno PE D 32/45 st                           </t>
  </si>
  <si>
    <t xml:space="preserve">4*1.015                                           </t>
  </si>
  <si>
    <t xml:space="preserve">28634328      </t>
  </si>
  <si>
    <t xml:space="preserve">28634333      </t>
  </si>
  <si>
    <t xml:space="preserve">28634326      </t>
  </si>
  <si>
    <t xml:space="preserve">28670830      </t>
  </si>
  <si>
    <t xml:space="preserve">C0921         </t>
  </si>
  <si>
    <t xml:space="preserve">Mont.+osaz.plast.šachet do výkopu                 </t>
  </si>
  <si>
    <t xml:space="preserve">kpl </t>
  </si>
  <si>
    <t xml:space="preserve">28770990      </t>
  </si>
  <si>
    <t xml:space="preserve">Nádrž plastová D 1,65m, H=1,51m                   </t>
  </si>
  <si>
    <t xml:space="preserve">Mont.+osaz.plast.nádrže do výkopu                 </t>
  </si>
  <si>
    <t xml:space="preserve">R87131-3121   </t>
  </si>
  <si>
    <t xml:space="preserve">Mtž potr PVC ov do 20pr DN 100  *                 </t>
  </si>
  <si>
    <t xml:space="preserve">28611131      </t>
  </si>
  <si>
    <t xml:space="preserve">Trub PVC kan.hrd o KGEM 100x3 dl.1m               </t>
  </si>
  <si>
    <t xml:space="preserve">1*1.093                                           </t>
  </si>
  <si>
    <t>R87131-3121/01</t>
  </si>
  <si>
    <t xml:space="preserve">Mtž potr PVC ov do 20pr DN 125  *                 </t>
  </si>
  <si>
    <t xml:space="preserve">od geigrů                                         </t>
  </si>
  <si>
    <t xml:space="preserve">1*2                                               </t>
  </si>
  <si>
    <t xml:space="preserve">28611130      </t>
  </si>
  <si>
    <t xml:space="preserve">Trub PVC kan.hrd o KGEM 125x3 dl 1m               </t>
  </si>
  <si>
    <t xml:space="preserve">3*1.093                                           </t>
  </si>
  <si>
    <t xml:space="preserve">C87131-3121   </t>
  </si>
  <si>
    <t xml:space="preserve">Mtž potr PVC ov do 20pr DN150  *                  </t>
  </si>
  <si>
    <t xml:space="preserve">9.5+18.5                                          </t>
  </si>
  <si>
    <t xml:space="preserve">28611127      </t>
  </si>
  <si>
    <t xml:space="preserve">Trubka PVC kan.hrd KGEM DN 150 dl.1m              </t>
  </si>
  <si>
    <t xml:space="preserve">28*1.093                                          </t>
  </si>
  <si>
    <t xml:space="preserve">C87735-3121   </t>
  </si>
  <si>
    <t xml:space="preserve">Mtž tvar PVC ov odboč DN200                       </t>
  </si>
  <si>
    <t xml:space="preserve">28650792      </t>
  </si>
  <si>
    <t xml:space="preserve">Odbočka kanal.PVC D150/125mm 87st                 </t>
  </si>
  <si>
    <t xml:space="preserve">C87731-3123   </t>
  </si>
  <si>
    <t xml:space="preserve">Mtž tvar PVC ov jednoos DN150                     </t>
  </si>
  <si>
    <t xml:space="preserve">3+1+2+2                                           </t>
  </si>
  <si>
    <t xml:space="preserve">28650661      </t>
  </si>
  <si>
    <t xml:space="preserve">Kolena PVC kanal pr.150 mm 45 st                  </t>
  </si>
  <si>
    <t xml:space="preserve">3*1.015                                           </t>
  </si>
  <si>
    <t xml:space="preserve">28650692      </t>
  </si>
  <si>
    <t xml:space="preserve">Koleno PVC KGB kanal.D 150 mm 30 st               </t>
  </si>
  <si>
    <t xml:space="preserve">28650666      </t>
  </si>
  <si>
    <t xml:space="preserve">Koleno PVC kanal pr.125 mm 87,5 st                </t>
  </si>
  <si>
    <t xml:space="preserve">2*1.015                                           </t>
  </si>
  <si>
    <t xml:space="preserve">28650662      </t>
  </si>
  <si>
    <t xml:space="preserve">Kolena PVC kanal pr.110 mm 87 st                  </t>
  </si>
  <si>
    <t xml:space="preserve">C87735-5121   </t>
  </si>
  <si>
    <t xml:space="preserve">Výřez+mtž odboč tvar PVC DN200                    </t>
  </si>
  <si>
    <t xml:space="preserve">28650469      </t>
  </si>
  <si>
    <t xml:space="preserve">Odbočka odpad PVC KGEA 200/150/45 st              </t>
  </si>
  <si>
    <t xml:space="preserve">R89126-4121   </t>
  </si>
  <si>
    <t xml:space="preserve">Mtž filtru DN 100                                 </t>
  </si>
  <si>
    <t xml:space="preserve">28696407      </t>
  </si>
  <si>
    <t xml:space="preserve">Filtr pro dešťovou vodu DN 100                    </t>
  </si>
  <si>
    <t xml:space="preserve">s automat.čištěním technolog."vod.skoku"          </t>
  </si>
  <si>
    <t xml:space="preserve">PRESUN HMOT                                       </t>
  </si>
  <si>
    <t xml:space="preserve">C99827-6101   </t>
  </si>
  <si>
    <t xml:space="preserve">Přesun hm tr.plas.otevř.výkop  *                  </t>
  </si>
  <si>
    <t xml:space="preserve">M21-810009/70 </t>
  </si>
  <si>
    <t xml:space="preserve">Mtž.kabel ulož.volně výkop/kanál                  </t>
  </si>
  <si>
    <t xml:space="preserve">CYKY 4x1,5                                        </t>
  </si>
  <si>
    <t xml:space="preserve">34140824      </t>
  </si>
  <si>
    <t xml:space="preserve">Vodič CY černý 2,50 drát                          </t>
  </si>
  <si>
    <t xml:space="preserve">46-M ZEMNI PRACE PRO ELEKROMONTAZE                </t>
  </si>
  <si>
    <t xml:space="preserve">M46-490012/01 </t>
  </si>
  <si>
    <t xml:space="preserve">Zakrytí kabelu výstraž.folií PVC                  </t>
  </si>
  <si>
    <t xml:space="preserve">šířka 33 cm                                       </t>
  </si>
  <si>
    <t xml:space="preserve">IZOLACE PROTI VODE A VLHKOSTI                     </t>
  </si>
  <si>
    <t xml:space="preserve">C71111-1001   </t>
  </si>
  <si>
    <t xml:space="preserve">Izol vlhk studená vod ALP                         </t>
  </si>
  <si>
    <t xml:space="preserve">(3.14*1.075*1.075-3.14*0.62*0.62+3.14*1.24*0.2)*2 </t>
  </si>
  <si>
    <t xml:space="preserve">11163150      </t>
  </si>
  <si>
    <t xml:space="preserve">Lak asfaltový ALP-PENETRAL sudy                   </t>
  </si>
  <si>
    <t xml:space="preserve">6.401*0.0002                                      </t>
  </si>
  <si>
    <t xml:space="preserve">C71114-1559   </t>
  </si>
  <si>
    <t xml:space="preserve">Izol vlhk přitav  vod NAIP *                      </t>
  </si>
  <si>
    <t xml:space="preserve">62831116      </t>
  </si>
  <si>
    <t xml:space="preserve">Pasy asfalt.str.IPA 400/H-PE                      </t>
  </si>
  <si>
    <t xml:space="preserve">3.2*1.15                                          </t>
  </si>
  <si>
    <t xml:space="preserve">C99871-1101   </t>
  </si>
  <si>
    <t xml:space="preserve">Přesun hm izol.voda výška 6m   *                  </t>
  </si>
  <si>
    <t xml:space="preserve">VNITRNI VODOVOD                                   </t>
  </si>
  <si>
    <t xml:space="preserve">C72217-0944   </t>
  </si>
  <si>
    <t xml:space="preserve">Potrubí rPE spojka K 285 G 1"                     </t>
  </si>
  <si>
    <t xml:space="preserve">C72214-0233   </t>
  </si>
  <si>
    <t xml:space="preserve">Potrubí ocel pozink IVCCT D 28x1,5mm              </t>
  </si>
  <si>
    <t xml:space="preserve">C72222-9102   </t>
  </si>
  <si>
    <t xml:space="preserve">Mtž vodov armatur 1závit G 3/4                    </t>
  </si>
  <si>
    <t xml:space="preserve">55196180      </t>
  </si>
  <si>
    <t xml:space="preserve">Kohout kulový vypouštěcí G 3/4"                   </t>
  </si>
  <si>
    <t xml:space="preserve">55196179      </t>
  </si>
  <si>
    <t xml:space="preserve">Kohout kulový G 3/4"-zahrad.motýl                 </t>
  </si>
  <si>
    <t xml:space="preserve">C72223-9103   </t>
  </si>
  <si>
    <t xml:space="preserve">Mtž vodov armatur 2závit G 1                      </t>
  </si>
  <si>
    <t xml:space="preserve">55121193      </t>
  </si>
  <si>
    <t xml:space="preserve">Kulový kohout G1"                                 </t>
  </si>
  <si>
    <t xml:space="preserve">C99872-2101   </t>
  </si>
  <si>
    <t xml:space="preserve">Přesun hm vodovod výška  6m   *                   </t>
  </si>
  <si>
    <t xml:space="preserve">STROJNI VYBAVENI                                  </t>
  </si>
  <si>
    <t xml:space="preserve">R72422-1152   </t>
  </si>
  <si>
    <t xml:space="preserve">Mtž dom ponor.vodárny                             </t>
  </si>
  <si>
    <t>soub</t>
  </si>
  <si>
    <t xml:space="preserve">42697430      </t>
  </si>
  <si>
    <t xml:space="preserve">Ponorná dom.vodárna vč.sací soupravy              </t>
  </si>
  <si>
    <t xml:space="preserve">P=1,1kW, 230V,Qmax=95l/min,Hmax=46m               </t>
  </si>
  <si>
    <t xml:space="preserve">C99872-4101   </t>
  </si>
  <si>
    <t xml:space="preserve">Stroj vyb přesun hmot výška -6m                   </t>
  </si>
  <si>
    <t xml:space="preserve">DOPOČTY PRIRAZEK                                 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</si>
  <si>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</si>
  <si>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</si>
  <si>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</si>
  <si>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</si>
  <si>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</si>
  <si>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</si>
  <si>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</si>
  <si>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</si>
  <si>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 xml:space="preserve">95 - Projektové práce Ing.M.Pelikánová       </t>
  </si>
  <si>
    <t xml:space="preserve">            </t>
  </si>
  <si>
    <t xml:space="preserve">Hlaváčková          </t>
  </si>
  <si>
    <t xml:space="preserve">623 - Horní Slavkov-hospodaření s dešťovou vodou                    </t>
  </si>
  <si>
    <t xml:space="preserve">6230010 - D1.SO 658-KODUS                  </t>
  </si>
  <si>
    <t xml:space="preserve">Šachta dno PP 425x150 90st                  </t>
  </si>
  <si>
    <t xml:space="preserve">Šachta dno PP 425x150 30st                  </t>
  </si>
  <si>
    <t xml:space="preserve">Šacht.korug. roura 425x1500mm               </t>
  </si>
  <si>
    <t xml:space="preserve">Telesk.adaptér 425x375                      </t>
  </si>
  <si>
    <t xml:space="preserve">21-M ELEKTROMONTAZE                     </t>
  </si>
  <si>
    <t>Ing.Michaela Pelikánová</t>
  </si>
  <si>
    <t>DPH 21%:</t>
  </si>
  <si>
    <t>21% daň z PH :</t>
  </si>
  <si>
    <t>VÝKAZ  VÝMĚR</t>
  </si>
</sst>
</file>

<file path=xl/styles.xml><?xml version="1.0" encoding="utf-8"?>
<styleSheet xmlns="http://schemas.openxmlformats.org/spreadsheetml/2006/main">
  <numFmts count="2">
    <numFmt numFmtId="164" formatCode="0.000"/>
    <numFmt numFmtId="167" formatCode="#,##0.00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7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294"/>
  <sheetViews>
    <sheetView tabSelected="1" workbookViewId="0">
      <selection activeCell="F285" sqref="F285"/>
    </sheetView>
  </sheetViews>
  <sheetFormatPr defaultColWidth="9.1796875" defaultRowHeight="10"/>
  <cols>
    <col min="1" max="1" width="3.7265625" style="1" customWidth="1"/>
    <col min="2" max="2" width="12.1796875" style="13" customWidth="1"/>
    <col min="3" max="3" width="1.26953125" style="1" customWidth="1"/>
    <col min="4" max="4" width="29" style="13" customWidth="1"/>
    <col min="5" max="5" width="3.54296875" style="1" customWidth="1"/>
    <col min="6" max="6" width="9.7265625" style="31" customWidth="1"/>
    <col min="7" max="7" width="8.54296875" style="31" customWidth="1"/>
    <col min="8" max="8" width="10.26953125" style="31" customWidth="1"/>
    <col min="9" max="9" width="8.54296875" style="4" customWidth="1"/>
    <col min="10" max="16384" width="9.1796875" style="1"/>
  </cols>
  <sheetData>
    <row r="1" spans="1:9">
      <c r="A1" s="1" t="s">
        <v>0</v>
      </c>
      <c r="D1" s="13" t="s">
        <v>305</v>
      </c>
    </row>
    <row r="2" spans="1:9">
      <c r="A2" s="1" t="s">
        <v>1</v>
      </c>
      <c r="D2" s="13" t="s">
        <v>306</v>
      </c>
    </row>
    <row r="4" spans="1:9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 ht="10.5">
      <c r="A5" s="2"/>
      <c r="B5" s="33" t="s">
        <v>32</v>
      </c>
      <c r="C5" s="3"/>
      <c r="D5" s="15"/>
      <c r="E5" s="2"/>
      <c r="F5" s="57"/>
      <c r="G5" s="57"/>
      <c r="H5" s="67"/>
    </row>
    <row r="6" spans="1:9" ht="10.5">
      <c r="A6" s="35">
        <v>1</v>
      </c>
      <c r="B6" s="34" t="s">
        <v>33</v>
      </c>
      <c r="F6" s="68"/>
    </row>
    <row r="8" spans="1:9">
      <c r="A8" s="1">
        <v>1</v>
      </c>
      <c r="B8" s="13" t="s">
        <v>34</v>
      </c>
      <c r="D8" s="13" t="s">
        <v>35</v>
      </c>
      <c r="E8" s="1" t="s">
        <v>36</v>
      </c>
      <c r="F8" s="31">
        <v>75.292000000000002</v>
      </c>
      <c r="H8" s="31">
        <f>F8*G8</f>
        <v>0</v>
      </c>
      <c r="I8" s="4">
        <v>0</v>
      </c>
    </row>
    <row r="9" spans="1:9">
      <c r="B9" s="13" t="s">
        <v>37</v>
      </c>
      <c r="C9" s="1" t="s">
        <v>38</v>
      </c>
      <c r="D9" s="13" t="s">
        <v>39</v>
      </c>
    </row>
    <row r="10" spans="1:9">
      <c r="B10" s="13" t="s">
        <v>37</v>
      </c>
      <c r="C10" s="1" t="s">
        <v>40</v>
      </c>
      <c r="D10" s="13" t="s">
        <v>41</v>
      </c>
      <c r="G10" s="31">
        <v>38.32</v>
      </c>
    </row>
    <row r="11" spans="1:9">
      <c r="B11" s="13" t="s">
        <v>37</v>
      </c>
      <c r="C11" s="1" t="s">
        <v>31</v>
      </c>
      <c r="D11" s="13" t="s">
        <v>42</v>
      </c>
    </row>
    <row r="12" spans="1:9">
      <c r="B12" s="13" t="s">
        <v>37</v>
      </c>
      <c r="C12" s="1" t="s">
        <v>38</v>
      </c>
      <c r="D12" s="13" t="s">
        <v>43</v>
      </c>
    </row>
    <row r="13" spans="1:9">
      <c r="B13" s="13" t="s">
        <v>37</v>
      </c>
      <c r="C13" s="1" t="s">
        <v>40</v>
      </c>
      <c r="D13" s="13" t="s">
        <v>44</v>
      </c>
      <c r="G13" s="31">
        <v>18.536000000000001</v>
      </c>
    </row>
    <row r="14" spans="1:9">
      <c r="B14" s="13" t="s">
        <v>37</v>
      </c>
      <c r="C14" s="1" t="s">
        <v>38</v>
      </c>
      <c r="D14" s="13" t="s">
        <v>45</v>
      </c>
    </row>
    <row r="15" spans="1:9">
      <c r="B15" s="13" t="s">
        <v>37</v>
      </c>
      <c r="C15" s="1" t="s">
        <v>40</v>
      </c>
      <c r="D15" s="13" t="s">
        <v>46</v>
      </c>
      <c r="G15" s="31">
        <v>16.940999999999999</v>
      </c>
    </row>
    <row r="16" spans="1:9">
      <c r="B16" s="13" t="s">
        <v>37</v>
      </c>
      <c r="C16" s="1" t="s">
        <v>38</v>
      </c>
      <c r="D16" s="13" t="s">
        <v>47</v>
      </c>
    </row>
    <row r="17" spans="1:9">
      <c r="B17" s="13" t="s">
        <v>37</v>
      </c>
      <c r="C17" s="1" t="s">
        <v>40</v>
      </c>
      <c r="D17" s="13" t="s">
        <v>48</v>
      </c>
      <c r="G17" s="31">
        <v>1.4950000000000001</v>
      </c>
    </row>
    <row r="19" spans="1:9">
      <c r="A19" s="1">
        <v>2</v>
      </c>
      <c r="B19" s="13" t="s">
        <v>49</v>
      </c>
      <c r="D19" s="13" t="s">
        <v>50</v>
      </c>
      <c r="E19" s="1" t="s">
        <v>36</v>
      </c>
      <c r="F19" s="31">
        <v>75.292000000000002</v>
      </c>
      <c r="H19" s="31">
        <f>F19*G19</f>
        <v>0</v>
      </c>
      <c r="I19" s="4">
        <v>0</v>
      </c>
    </row>
    <row r="21" spans="1:9">
      <c r="A21" s="1">
        <v>3</v>
      </c>
      <c r="B21" s="13" t="s">
        <v>51</v>
      </c>
      <c r="D21" s="13" t="s">
        <v>52</v>
      </c>
      <c r="E21" s="1" t="s">
        <v>53</v>
      </c>
      <c r="F21" s="31">
        <v>63.494</v>
      </c>
      <c r="H21" s="31">
        <f>F21*G21</f>
        <v>0</v>
      </c>
      <c r="I21" s="4">
        <v>5.3330000000000002E-2</v>
      </c>
    </row>
    <row r="22" spans="1:9">
      <c r="B22" s="13" t="s">
        <v>37</v>
      </c>
      <c r="C22" s="1" t="s">
        <v>38</v>
      </c>
      <c r="D22" s="13" t="s">
        <v>39</v>
      </c>
    </row>
    <row r="23" spans="1:9">
      <c r="B23" s="13" t="s">
        <v>37</v>
      </c>
      <c r="C23" s="1" t="s">
        <v>40</v>
      </c>
      <c r="D23" s="13" t="s">
        <v>54</v>
      </c>
      <c r="G23" s="31">
        <v>63.494</v>
      </c>
    </row>
    <row r="25" spans="1:9">
      <c r="A25" s="1">
        <v>4</v>
      </c>
      <c r="B25" s="13" t="s">
        <v>55</v>
      </c>
      <c r="D25" s="13" t="s">
        <v>56</v>
      </c>
      <c r="E25" s="1" t="s">
        <v>53</v>
      </c>
      <c r="F25" s="31">
        <v>63.494</v>
      </c>
      <c r="H25" s="31">
        <f>F25*G25</f>
        <v>0</v>
      </c>
      <c r="I25" s="4">
        <v>0</v>
      </c>
    </row>
    <row r="27" spans="1:9">
      <c r="A27" s="1">
        <v>5</v>
      </c>
      <c r="B27" s="13" t="s">
        <v>57</v>
      </c>
      <c r="D27" s="13" t="s">
        <v>58</v>
      </c>
      <c r="E27" s="1" t="s">
        <v>36</v>
      </c>
      <c r="F27" s="31">
        <v>75.292000000000002</v>
      </c>
      <c r="H27" s="31">
        <f>F27*G27</f>
        <v>0</v>
      </c>
      <c r="I27" s="4">
        <v>0</v>
      </c>
    </row>
    <row r="29" spans="1:9">
      <c r="A29" s="1">
        <v>6</v>
      </c>
      <c r="B29" s="13" t="s">
        <v>59</v>
      </c>
      <c r="D29" s="13" t="s">
        <v>60</v>
      </c>
      <c r="E29" s="1" t="s">
        <v>36</v>
      </c>
      <c r="F29" s="31">
        <v>33.417000000000002</v>
      </c>
      <c r="H29" s="31">
        <f>F29*G29</f>
        <v>0</v>
      </c>
      <c r="I29" s="4">
        <v>0</v>
      </c>
    </row>
    <row r="30" spans="1:9">
      <c r="B30" s="13" t="s">
        <v>37</v>
      </c>
      <c r="C30" s="1" t="s">
        <v>38</v>
      </c>
      <c r="D30" s="13" t="s">
        <v>61</v>
      </c>
    </row>
    <row r="31" spans="1:9">
      <c r="B31" s="13" t="s">
        <v>37</v>
      </c>
      <c r="C31" s="1" t="s">
        <v>40</v>
      </c>
      <c r="D31" s="13" t="s">
        <v>62</v>
      </c>
      <c r="G31" s="31">
        <v>2.863</v>
      </c>
    </row>
    <row r="32" spans="1:9">
      <c r="B32" s="13" t="s">
        <v>37</v>
      </c>
      <c r="C32" s="1" t="s">
        <v>38</v>
      </c>
      <c r="D32" s="13" t="s">
        <v>63</v>
      </c>
    </row>
    <row r="33" spans="1:9">
      <c r="B33" s="13" t="s">
        <v>37</v>
      </c>
      <c r="C33" s="1" t="s">
        <v>40</v>
      </c>
      <c r="D33" s="13" t="s">
        <v>64</v>
      </c>
      <c r="G33" s="31">
        <v>12.86</v>
      </c>
    </row>
    <row r="34" spans="1:9">
      <c r="B34" s="13" t="s">
        <v>37</v>
      </c>
      <c r="C34" s="1" t="s">
        <v>38</v>
      </c>
      <c r="D34" s="13" t="s">
        <v>65</v>
      </c>
    </row>
    <row r="35" spans="1:9">
      <c r="B35" s="13" t="s">
        <v>37</v>
      </c>
      <c r="C35" s="1" t="s">
        <v>40</v>
      </c>
      <c r="D35" s="13" t="s">
        <v>66</v>
      </c>
      <c r="G35" s="31">
        <v>1.7869999999999999</v>
      </c>
    </row>
    <row r="36" spans="1:9">
      <c r="B36" s="13" t="s">
        <v>37</v>
      </c>
      <c r="C36" s="1" t="s">
        <v>38</v>
      </c>
      <c r="D36" s="13" t="s">
        <v>67</v>
      </c>
    </row>
    <row r="37" spans="1:9">
      <c r="B37" s="13" t="s">
        <v>37</v>
      </c>
      <c r="C37" s="1" t="s">
        <v>40</v>
      </c>
      <c r="D37" s="13" t="s">
        <v>68</v>
      </c>
      <c r="G37" s="31">
        <v>5.8979999999999997</v>
      </c>
    </row>
    <row r="38" spans="1:9">
      <c r="B38" s="13" t="s">
        <v>37</v>
      </c>
      <c r="C38" s="1" t="s">
        <v>38</v>
      </c>
      <c r="D38" s="13" t="s">
        <v>69</v>
      </c>
    </row>
    <row r="39" spans="1:9">
      <c r="B39" s="13" t="s">
        <v>37</v>
      </c>
      <c r="C39" s="1" t="s">
        <v>40</v>
      </c>
      <c r="D39" s="13" t="s">
        <v>70</v>
      </c>
      <c r="G39" s="31">
        <v>8.5640000000000001</v>
      </c>
    </row>
    <row r="40" spans="1:9">
      <c r="B40" s="13" t="s">
        <v>37</v>
      </c>
      <c r="C40" s="1" t="s">
        <v>31</v>
      </c>
      <c r="D40" s="13" t="s">
        <v>71</v>
      </c>
    </row>
    <row r="41" spans="1:9">
      <c r="B41" s="13" t="s">
        <v>37</v>
      </c>
      <c r="C41" s="1" t="s">
        <v>38</v>
      </c>
      <c r="D41" s="13" t="s">
        <v>72</v>
      </c>
    </row>
    <row r="42" spans="1:9">
      <c r="B42" s="13" t="s">
        <v>37</v>
      </c>
      <c r="C42" s="1" t="s">
        <v>40</v>
      </c>
      <c r="D42" s="13" t="s">
        <v>73</v>
      </c>
      <c r="G42" s="31">
        <v>0.39200000000000002</v>
      </c>
    </row>
    <row r="43" spans="1:9">
      <c r="B43" s="13" t="s">
        <v>37</v>
      </c>
      <c r="C43" s="1" t="s">
        <v>38</v>
      </c>
      <c r="D43" s="13" t="s">
        <v>74</v>
      </c>
    </row>
    <row r="44" spans="1:9">
      <c r="B44" s="13" t="s">
        <v>37</v>
      </c>
      <c r="C44" s="1" t="s">
        <v>40</v>
      </c>
      <c r="D44" s="13" t="s">
        <v>75</v>
      </c>
      <c r="G44" s="31">
        <v>1.0529999999999999</v>
      </c>
    </row>
    <row r="46" spans="1:9">
      <c r="A46" s="1">
        <v>7</v>
      </c>
      <c r="B46" s="13" t="s">
        <v>76</v>
      </c>
      <c r="D46" s="13" t="s">
        <v>77</v>
      </c>
      <c r="E46" s="1" t="s">
        <v>36</v>
      </c>
      <c r="F46" s="31">
        <v>768.59100000000001</v>
      </c>
      <c r="H46" s="31">
        <f>F46*G46</f>
        <v>0</v>
      </c>
      <c r="I46" s="4">
        <v>0</v>
      </c>
    </row>
    <row r="47" spans="1:9">
      <c r="B47" s="13" t="s">
        <v>37</v>
      </c>
      <c r="C47" s="1" t="s">
        <v>40</v>
      </c>
      <c r="D47" s="13" t="s">
        <v>78</v>
      </c>
      <c r="G47" s="31">
        <v>768.59100000000001</v>
      </c>
    </row>
    <row r="49" spans="1:9">
      <c r="A49" s="1">
        <v>8</v>
      </c>
      <c r="B49" s="13" t="s">
        <v>79</v>
      </c>
      <c r="D49" s="13" t="s">
        <v>80</v>
      </c>
      <c r="E49" s="1" t="s">
        <v>36</v>
      </c>
      <c r="F49" s="31">
        <v>33.417000000000002</v>
      </c>
      <c r="H49" s="31">
        <f>F49*G49</f>
        <v>0</v>
      </c>
      <c r="I49" s="4">
        <v>0</v>
      </c>
    </row>
    <row r="51" spans="1:9">
      <c r="A51" s="1">
        <v>9</v>
      </c>
      <c r="B51" s="13" t="s">
        <v>81</v>
      </c>
      <c r="D51" s="13" t="s">
        <v>82</v>
      </c>
      <c r="E51" s="1" t="s">
        <v>83</v>
      </c>
      <c r="F51" s="31">
        <v>66.834000000000003</v>
      </c>
      <c r="H51" s="31">
        <f>F51*G51</f>
        <v>0</v>
      </c>
      <c r="I51" s="4">
        <v>0</v>
      </c>
    </row>
    <row r="52" spans="1:9">
      <c r="B52" s="13" t="s">
        <v>37</v>
      </c>
      <c r="C52" s="1" t="s">
        <v>40</v>
      </c>
      <c r="D52" s="13" t="s">
        <v>84</v>
      </c>
      <c r="G52" s="31">
        <v>66.834000000000003</v>
      </c>
    </row>
    <row r="54" spans="1:9">
      <c r="A54" s="1">
        <v>10</v>
      </c>
      <c r="B54" s="13" t="s">
        <v>85</v>
      </c>
      <c r="D54" s="13" t="s">
        <v>86</v>
      </c>
      <c r="E54" s="1" t="s">
        <v>36</v>
      </c>
      <c r="F54" s="31">
        <v>41.875</v>
      </c>
      <c r="H54" s="31">
        <f>F54*G54</f>
        <v>0</v>
      </c>
      <c r="I54" s="4">
        <v>0</v>
      </c>
    </row>
    <row r="55" spans="1:9">
      <c r="B55" s="13" t="s">
        <v>37</v>
      </c>
      <c r="C55" s="1" t="s">
        <v>40</v>
      </c>
      <c r="D55" s="13" t="s">
        <v>87</v>
      </c>
      <c r="G55" s="31">
        <v>41.875</v>
      </c>
    </row>
    <row r="57" spans="1:9">
      <c r="A57" s="1">
        <v>11</v>
      </c>
      <c r="B57" s="13" t="s">
        <v>88</v>
      </c>
      <c r="D57" s="13" t="s">
        <v>89</v>
      </c>
      <c r="E57" s="1" t="s">
        <v>36</v>
      </c>
      <c r="F57" s="31">
        <v>18.172999999999998</v>
      </c>
      <c r="H57" s="31">
        <f>F57*G57</f>
        <v>0</v>
      </c>
      <c r="I57" s="4">
        <v>0</v>
      </c>
    </row>
    <row r="58" spans="1:9">
      <c r="B58" s="13" t="s">
        <v>37</v>
      </c>
      <c r="C58" s="1" t="s">
        <v>40</v>
      </c>
      <c r="D58" s="13" t="s">
        <v>90</v>
      </c>
      <c r="G58" s="31">
        <v>18.172999999999998</v>
      </c>
    </row>
    <row r="59" spans="1:9">
      <c r="B59" s="13" t="s">
        <v>37</v>
      </c>
      <c r="C59" s="1" t="s">
        <v>31</v>
      </c>
      <c r="D59" s="13" t="s">
        <v>91</v>
      </c>
    </row>
    <row r="61" spans="1:9">
      <c r="A61" s="1">
        <v>12</v>
      </c>
      <c r="B61" s="13" t="s">
        <v>92</v>
      </c>
      <c r="D61" s="13" t="s">
        <v>93</v>
      </c>
      <c r="E61" s="1" t="s">
        <v>36</v>
      </c>
      <c r="F61" s="31">
        <v>20.39</v>
      </c>
      <c r="H61" s="31">
        <f>F61*G61</f>
        <v>0</v>
      </c>
      <c r="I61" s="4">
        <v>34.051299999999998</v>
      </c>
    </row>
    <row r="62" spans="1:9">
      <c r="B62" s="13" t="s">
        <v>37</v>
      </c>
      <c r="C62" s="1" t="s">
        <v>40</v>
      </c>
      <c r="D62" s="13" t="s">
        <v>94</v>
      </c>
      <c r="G62" s="31">
        <v>20.39</v>
      </c>
    </row>
    <row r="63" spans="1:9" ht="10.5">
      <c r="A63" s="38" t="s">
        <v>95</v>
      </c>
      <c r="B63" s="39"/>
      <c r="C63" s="40"/>
      <c r="D63" s="39"/>
      <c r="E63" s="40"/>
      <c r="F63" s="69"/>
      <c r="G63" s="69"/>
      <c r="H63" s="70">
        <f>SUM(H7:H62)</f>
        <v>0</v>
      </c>
      <c r="I63" s="41">
        <f>SUM(I7:I62)</f>
        <v>34.10463</v>
      </c>
    </row>
    <row r="64" spans="1:9" ht="10.5">
      <c r="B64" s="34" t="s">
        <v>32</v>
      </c>
    </row>
    <row r="65" spans="1:9" ht="10.5">
      <c r="A65" s="35">
        <v>3</v>
      </c>
      <c r="B65" s="34" t="s">
        <v>96</v>
      </c>
    </row>
    <row r="67" spans="1:9">
      <c r="A67" s="1">
        <v>13</v>
      </c>
      <c r="B67" s="13" t="s">
        <v>97</v>
      </c>
      <c r="D67" s="13" t="s">
        <v>98</v>
      </c>
      <c r="E67" s="1" t="s">
        <v>36</v>
      </c>
      <c r="F67" s="31">
        <v>4.0910000000000002</v>
      </c>
      <c r="H67" s="31">
        <f>F67*G67</f>
        <v>0</v>
      </c>
      <c r="I67" s="4">
        <v>10.31934</v>
      </c>
    </row>
    <row r="68" spans="1:9">
      <c r="B68" s="13" t="s">
        <v>37</v>
      </c>
      <c r="C68" s="1" t="s">
        <v>38</v>
      </c>
      <c r="D68" s="13" t="s">
        <v>99</v>
      </c>
    </row>
    <row r="69" spans="1:9">
      <c r="B69" s="13" t="s">
        <v>37</v>
      </c>
      <c r="C69" s="1" t="s">
        <v>40</v>
      </c>
      <c r="D69" s="13" t="s">
        <v>100</v>
      </c>
      <c r="G69" s="31">
        <v>1.0840000000000001</v>
      </c>
    </row>
    <row r="70" spans="1:9">
      <c r="B70" s="13" t="s">
        <v>37</v>
      </c>
      <c r="C70" s="1" t="s">
        <v>38</v>
      </c>
      <c r="D70" s="13" t="s">
        <v>101</v>
      </c>
    </row>
    <row r="71" spans="1:9">
      <c r="B71" s="13" t="s">
        <v>37</v>
      </c>
      <c r="C71" s="1" t="s">
        <v>40</v>
      </c>
      <c r="D71" s="13" t="s">
        <v>102</v>
      </c>
      <c r="G71" s="31">
        <v>2.2519999999999998</v>
      </c>
    </row>
    <row r="72" spans="1:9">
      <c r="B72" s="13" t="s">
        <v>37</v>
      </c>
      <c r="C72" s="1" t="s">
        <v>38</v>
      </c>
      <c r="D72" s="13" t="s">
        <v>103</v>
      </c>
    </row>
    <row r="73" spans="1:9">
      <c r="B73" s="13" t="s">
        <v>37</v>
      </c>
      <c r="C73" s="1" t="s">
        <v>40</v>
      </c>
      <c r="D73" s="13" t="s">
        <v>104</v>
      </c>
      <c r="G73" s="31">
        <v>0.755</v>
      </c>
    </row>
    <row r="75" spans="1:9">
      <c r="A75" s="1">
        <v>14</v>
      </c>
      <c r="B75" s="13" t="s">
        <v>105</v>
      </c>
      <c r="D75" s="13" t="s">
        <v>106</v>
      </c>
      <c r="E75" s="1" t="s">
        <v>53</v>
      </c>
      <c r="F75" s="31">
        <v>14.234</v>
      </c>
      <c r="H75" s="31">
        <f>F75*G75</f>
        <v>0</v>
      </c>
      <c r="I75" s="4">
        <v>0.17294000000000001</v>
      </c>
    </row>
    <row r="76" spans="1:9">
      <c r="B76" s="13" t="s">
        <v>37</v>
      </c>
      <c r="C76" s="1" t="s">
        <v>40</v>
      </c>
      <c r="D76" s="13" t="s">
        <v>107</v>
      </c>
      <c r="G76" s="31">
        <v>14.234</v>
      </c>
    </row>
    <row r="78" spans="1:9">
      <c r="A78" s="1">
        <v>15</v>
      </c>
      <c r="B78" s="13" t="s">
        <v>108</v>
      </c>
      <c r="D78" s="13" t="s">
        <v>109</v>
      </c>
      <c r="E78" s="1" t="s">
        <v>83</v>
      </c>
      <c r="F78" s="31">
        <v>0.14399999999999999</v>
      </c>
      <c r="H78" s="31">
        <f>F78*G78</f>
        <v>0</v>
      </c>
      <c r="I78" s="4">
        <v>0.15164</v>
      </c>
    </row>
    <row r="79" spans="1:9">
      <c r="D79" s="13" t="s">
        <v>110</v>
      </c>
    </row>
    <row r="80" spans="1:9">
      <c r="B80" s="13" t="s">
        <v>37</v>
      </c>
      <c r="C80" s="1" t="s">
        <v>38</v>
      </c>
      <c r="D80" s="13" t="s">
        <v>111</v>
      </c>
    </row>
    <row r="81" spans="1:9">
      <c r="B81" s="13" t="s">
        <v>37</v>
      </c>
      <c r="C81" s="1" t="s">
        <v>40</v>
      </c>
      <c r="D81" s="13" t="s">
        <v>112</v>
      </c>
      <c r="G81" s="31">
        <v>0.11899999999999999</v>
      </c>
    </row>
    <row r="82" spans="1:9">
      <c r="B82" s="13" t="s">
        <v>37</v>
      </c>
      <c r="C82" s="1" t="s">
        <v>38</v>
      </c>
      <c r="D82" s="13" t="s">
        <v>113</v>
      </c>
    </row>
    <row r="83" spans="1:9">
      <c r="B83" s="13" t="s">
        <v>37</v>
      </c>
      <c r="C83" s="1" t="s">
        <v>40</v>
      </c>
      <c r="D83" s="13" t="s">
        <v>114</v>
      </c>
      <c r="G83" s="31">
        <v>1.6E-2</v>
      </c>
    </row>
    <row r="84" spans="1:9">
      <c r="B84" s="13" t="s">
        <v>37</v>
      </c>
      <c r="C84" s="1" t="s">
        <v>38</v>
      </c>
      <c r="D84" s="13" t="s">
        <v>115</v>
      </c>
    </row>
    <row r="85" spans="1:9">
      <c r="B85" s="13" t="s">
        <v>37</v>
      </c>
      <c r="C85" s="1" t="s">
        <v>40</v>
      </c>
      <c r="D85" s="13" t="s">
        <v>116</v>
      </c>
      <c r="G85" s="31">
        <v>8.9999999999999993E-3</v>
      </c>
    </row>
    <row r="86" spans="1:9" ht="10.5">
      <c r="A86" s="38" t="s">
        <v>95</v>
      </c>
      <c r="B86" s="39"/>
      <c r="C86" s="40"/>
      <c r="D86" s="39"/>
      <c r="E86" s="40"/>
      <c r="F86" s="69"/>
      <c r="G86" s="69"/>
      <c r="H86" s="70">
        <f>SUM(H66:H85)</f>
        <v>0</v>
      </c>
      <c r="I86" s="41">
        <f>SUM(I66:I85)</f>
        <v>10.643920000000001</v>
      </c>
    </row>
    <row r="87" spans="1:9" ht="10.5">
      <c r="B87" s="34" t="s">
        <v>32</v>
      </c>
    </row>
    <row r="88" spans="1:9" ht="10.5">
      <c r="A88" s="35">
        <v>4</v>
      </c>
      <c r="B88" s="34" t="s">
        <v>117</v>
      </c>
    </row>
    <row r="90" spans="1:9">
      <c r="A90" s="1">
        <v>16</v>
      </c>
      <c r="B90" s="13" t="s">
        <v>118</v>
      </c>
      <c r="D90" s="13" t="s">
        <v>119</v>
      </c>
      <c r="E90" s="1" t="s">
        <v>36</v>
      </c>
      <c r="F90" s="31">
        <v>4.6500000000000004</v>
      </c>
      <c r="H90" s="31">
        <f>F90*G90</f>
        <v>0</v>
      </c>
      <c r="I90" s="4">
        <v>8.7920800000000003</v>
      </c>
    </row>
    <row r="91" spans="1:9">
      <c r="B91" s="13" t="s">
        <v>37</v>
      </c>
      <c r="C91" s="1" t="s">
        <v>40</v>
      </c>
      <c r="D91" s="13" t="s">
        <v>120</v>
      </c>
      <c r="G91" s="31">
        <v>4.6500000000000004</v>
      </c>
    </row>
    <row r="93" spans="1:9">
      <c r="A93" s="1">
        <v>17</v>
      </c>
      <c r="B93" s="13" t="s">
        <v>121</v>
      </c>
      <c r="D93" s="13" t="s">
        <v>122</v>
      </c>
      <c r="E93" s="1" t="s">
        <v>123</v>
      </c>
      <c r="F93" s="31">
        <v>2</v>
      </c>
      <c r="H93" s="31">
        <f>F93*G93</f>
        <v>0</v>
      </c>
      <c r="I93" s="4">
        <v>1.32E-2</v>
      </c>
    </row>
    <row r="94" spans="1:9">
      <c r="B94" s="13" t="s">
        <v>37</v>
      </c>
      <c r="C94" s="1" t="s">
        <v>38</v>
      </c>
      <c r="D94" s="13" t="s">
        <v>124</v>
      </c>
    </row>
    <row r="95" spans="1:9">
      <c r="B95" s="13" t="s">
        <v>37</v>
      </c>
      <c r="C95" s="1" t="s">
        <v>40</v>
      </c>
      <c r="D95" s="13" t="s">
        <v>125</v>
      </c>
      <c r="G95" s="31">
        <v>2</v>
      </c>
    </row>
    <row r="97" spans="1:9">
      <c r="A97" s="1">
        <v>18</v>
      </c>
      <c r="B97" s="13" t="s">
        <v>126</v>
      </c>
      <c r="D97" s="13" t="s">
        <v>127</v>
      </c>
      <c r="E97" s="1" t="s">
        <v>128</v>
      </c>
      <c r="F97" s="31">
        <v>1.01</v>
      </c>
      <c r="H97" s="31">
        <f>F97*G97</f>
        <v>0</v>
      </c>
      <c r="I97" s="4">
        <v>4.0399999999999998E-2</v>
      </c>
    </row>
    <row r="99" spans="1:9">
      <c r="A99" s="1">
        <v>19</v>
      </c>
      <c r="B99" s="13" t="s">
        <v>129</v>
      </c>
      <c r="D99" s="13" t="s">
        <v>130</v>
      </c>
      <c r="E99" s="1" t="s">
        <v>128</v>
      </c>
      <c r="F99" s="31">
        <v>1.01</v>
      </c>
      <c r="H99" s="31">
        <f>F99*G99</f>
        <v>0</v>
      </c>
      <c r="I99" s="4">
        <v>6.8680000000000005E-2</v>
      </c>
    </row>
    <row r="101" spans="1:9">
      <c r="A101" s="1">
        <v>20</v>
      </c>
      <c r="B101" s="13" t="s">
        <v>131</v>
      </c>
      <c r="D101" s="13" t="s">
        <v>132</v>
      </c>
      <c r="E101" s="1" t="s">
        <v>36</v>
      </c>
      <c r="F101" s="31">
        <v>0.217</v>
      </c>
      <c r="H101" s="31">
        <f>F101*G101</f>
        <v>0</v>
      </c>
      <c r="I101" s="4">
        <v>0.54076000000000002</v>
      </c>
    </row>
    <row r="102" spans="1:9">
      <c r="B102" s="13" t="s">
        <v>37</v>
      </c>
      <c r="C102" s="1" t="s">
        <v>40</v>
      </c>
      <c r="D102" s="13" t="s">
        <v>133</v>
      </c>
      <c r="G102" s="31">
        <v>0.217</v>
      </c>
    </row>
    <row r="104" spans="1:9">
      <c r="A104" s="1">
        <v>21</v>
      </c>
      <c r="B104" s="13" t="s">
        <v>134</v>
      </c>
      <c r="D104" s="13" t="s">
        <v>135</v>
      </c>
      <c r="E104" s="1" t="s">
        <v>36</v>
      </c>
      <c r="F104" s="31">
        <v>0.17599999999999999</v>
      </c>
      <c r="H104" s="31">
        <f>F104*G104</f>
        <v>0</v>
      </c>
      <c r="I104" s="4">
        <v>0.33263999999999999</v>
      </c>
    </row>
    <row r="105" spans="1:9">
      <c r="B105" s="13" t="s">
        <v>37</v>
      </c>
      <c r="C105" s="1" t="s">
        <v>40</v>
      </c>
      <c r="D105" s="13" t="s">
        <v>136</v>
      </c>
      <c r="G105" s="31">
        <v>0.17599999999999999</v>
      </c>
    </row>
    <row r="106" spans="1:9" ht="10.5">
      <c r="A106" s="38" t="s">
        <v>95</v>
      </c>
      <c r="B106" s="39"/>
      <c r="C106" s="40"/>
      <c r="D106" s="39"/>
      <c r="E106" s="40"/>
      <c r="F106" s="69"/>
      <c r="G106" s="69"/>
      <c r="H106" s="70">
        <f>SUM(H89:H105)</f>
        <v>0</v>
      </c>
      <c r="I106" s="41">
        <f>SUM(I89:I105)</f>
        <v>9.7877600000000005</v>
      </c>
    </row>
    <row r="107" spans="1:9" ht="10.5">
      <c r="B107" s="34" t="s">
        <v>32</v>
      </c>
    </row>
    <row r="108" spans="1:9" ht="10.5">
      <c r="A108" s="35">
        <v>8</v>
      </c>
      <c r="B108" s="34" t="s">
        <v>137</v>
      </c>
    </row>
    <row r="110" spans="1:9">
      <c r="A110" s="1">
        <v>22</v>
      </c>
      <c r="B110" s="13" t="s">
        <v>138</v>
      </c>
      <c r="D110" s="13" t="s">
        <v>139</v>
      </c>
      <c r="E110" s="1" t="s">
        <v>140</v>
      </c>
      <c r="F110" s="31">
        <v>22.5</v>
      </c>
      <c r="H110" s="31">
        <f>F110*G110</f>
        <v>0</v>
      </c>
      <c r="I110" s="4">
        <v>0</v>
      </c>
    </row>
    <row r="112" spans="1:9">
      <c r="A112" s="1">
        <v>23</v>
      </c>
      <c r="B112" s="13" t="s">
        <v>141</v>
      </c>
      <c r="D112" s="13" t="s">
        <v>142</v>
      </c>
      <c r="E112" s="1" t="s">
        <v>140</v>
      </c>
      <c r="F112" s="31">
        <v>22.5</v>
      </c>
      <c r="H112" s="31">
        <f>F112*G112</f>
        <v>0</v>
      </c>
      <c r="I112" s="4">
        <v>0</v>
      </c>
    </row>
    <row r="114" spans="1:9">
      <c r="A114" s="1">
        <v>24</v>
      </c>
      <c r="B114" s="13" t="s">
        <v>143</v>
      </c>
      <c r="D114" s="13" t="s">
        <v>144</v>
      </c>
      <c r="E114" s="1" t="s">
        <v>123</v>
      </c>
      <c r="F114" s="31">
        <v>2</v>
      </c>
      <c r="H114" s="31">
        <f>F114*G114</f>
        <v>0</v>
      </c>
      <c r="I114" s="4">
        <v>2.8559999999999999E-2</v>
      </c>
    </row>
    <row r="115" spans="1:9">
      <c r="B115" s="13" t="s">
        <v>37</v>
      </c>
      <c r="C115" s="1" t="s">
        <v>38</v>
      </c>
      <c r="D115" s="13" t="s">
        <v>145</v>
      </c>
    </row>
    <row r="116" spans="1:9">
      <c r="B116" s="13" t="s">
        <v>37</v>
      </c>
      <c r="C116" s="1" t="s">
        <v>40</v>
      </c>
      <c r="D116" s="13" t="s">
        <v>125</v>
      </c>
      <c r="G116" s="31">
        <v>2</v>
      </c>
    </row>
    <row r="118" spans="1:9">
      <c r="A118" s="1">
        <v>25</v>
      </c>
      <c r="B118" s="13" t="s">
        <v>146</v>
      </c>
      <c r="D118" s="13" t="s">
        <v>147</v>
      </c>
      <c r="E118" s="1" t="s">
        <v>128</v>
      </c>
      <c r="F118" s="31">
        <v>1.01</v>
      </c>
      <c r="H118" s="31">
        <f>F118*G118</f>
        <v>0</v>
      </c>
      <c r="I118" s="4">
        <v>0.42420000000000002</v>
      </c>
    </row>
    <row r="120" spans="1:9">
      <c r="A120" s="1">
        <v>26</v>
      </c>
      <c r="B120" s="13" t="s">
        <v>148</v>
      </c>
      <c r="D120" s="13" t="s">
        <v>149</v>
      </c>
      <c r="E120" s="1" t="s">
        <v>128</v>
      </c>
      <c r="F120" s="31">
        <v>1.01</v>
      </c>
      <c r="H120" s="31">
        <f>F120*G120</f>
        <v>0</v>
      </c>
      <c r="I120" s="4">
        <v>0.21210000000000001</v>
      </c>
    </row>
    <row r="122" spans="1:9">
      <c r="A122" s="1">
        <v>27</v>
      </c>
      <c r="B122" s="13" t="s">
        <v>150</v>
      </c>
      <c r="D122" s="13" t="s">
        <v>151</v>
      </c>
      <c r="E122" s="1" t="s">
        <v>128</v>
      </c>
      <c r="F122" s="31">
        <v>1</v>
      </c>
      <c r="H122" s="31">
        <f>F122*G122</f>
        <v>0</v>
      </c>
      <c r="I122" s="4">
        <v>2.1420000000000002E-2</v>
      </c>
    </row>
    <row r="123" spans="1:9">
      <c r="D123" s="13" t="s">
        <v>152</v>
      </c>
    </row>
    <row r="125" spans="1:9">
      <c r="A125" s="1">
        <v>28</v>
      </c>
      <c r="B125" s="13" t="s">
        <v>153</v>
      </c>
      <c r="D125" s="13" t="s">
        <v>154</v>
      </c>
      <c r="E125" s="1" t="s">
        <v>128</v>
      </c>
      <c r="F125" s="31">
        <v>1.01</v>
      </c>
      <c r="H125" s="31">
        <f>F125*G125</f>
        <v>0</v>
      </c>
      <c r="I125" s="4">
        <v>0.51409000000000005</v>
      </c>
    </row>
    <row r="127" spans="1:9">
      <c r="A127" s="1">
        <v>29</v>
      </c>
      <c r="B127" s="13" t="s">
        <v>155</v>
      </c>
      <c r="D127" s="13" t="s">
        <v>156</v>
      </c>
      <c r="E127" s="1" t="s">
        <v>123</v>
      </c>
      <c r="F127" s="31">
        <v>1</v>
      </c>
      <c r="H127" s="31">
        <f>F127*G127</f>
        <v>0</v>
      </c>
      <c r="I127" s="4">
        <v>2.1420000000000002E-2</v>
      </c>
    </row>
    <row r="128" spans="1:9">
      <c r="B128" s="13" t="s">
        <v>37</v>
      </c>
      <c r="C128" s="1" t="s">
        <v>38</v>
      </c>
      <c r="D128" s="13" t="s">
        <v>124</v>
      </c>
    </row>
    <row r="129" spans="1:9">
      <c r="B129" s="13" t="s">
        <v>37</v>
      </c>
      <c r="C129" s="1" t="s">
        <v>40</v>
      </c>
      <c r="D129" s="13" t="s">
        <v>157</v>
      </c>
      <c r="G129" s="31">
        <v>1</v>
      </c>
    </row>
    <row r="131" spans="1:9">
      <c r="A131" s="1">
        <v>30</v>
      </c>
      <c r="B131" s="13" t="s">
        <v>158</v>
      </c>
      <c r="D131" s="13" t="s">
        <v>159</v>
      </c>
      <c r="E131" s="1" t="s">
        <v>128</v>
      </c>
      <c r="F131" s="31">
        <v>1.01</v>
      </c>
      <c r="H131" s="31">
        <f>F131*G131</f>
        <v>0</v>
      </c>
      <c r="I131" s="4">
        <v>0.505</v>
      </c>
    </row>
    <row r="133" spans="1:9">
      <c r="A133" s="1">
        <v>31</v>
      </c>
      <c r="B133" s="13" t="s">
        <v>160</v>
      </c>
      <c r="D133" s="13" t="s">
        <v>161</v>
      </c>
      <c r="E133" s="1" t="s">
        <v>123</v>
      </c>
      <c r="F133" s="31">
        <v>1</v>
      </c>
      <c r="H133" s="31">
        <f>F133*G133</f>
        <v>0</v>
      </c>
      <c r="I133" s="4">
        <v>3.9030000000000002E-2</v>
      </c>
    </row>
    <row r="135" spans="1:9">
      <c r="A135" s="1">
        <v>32</v>
      </c>
      <c r="B135" s="13" t="s">
        <v>162</v>
      </c>
      <c r="D135" s="13" t="s">
        <v>163</v>
      </c>
      <c r="E135" s="1" t="s">
        <v>128</v>
      </c>
      <c r="F135" s="31">
        <v>1.01</v>
      </c>
      <c r="H135" s="31">
        <f>F135*G135</f>
        <v>0</v>
      </c>
      <c r="I135" s="4">
        <v>0.46965000000000001</v>
      </c>
    </row>
    <row r="137" spans="1:9">
      <c r="A137" s="1">
        <v>33</v>
      </c>
      <c r="B137" s="13" t="s">
        <v>164</v>
      </c>
      <c r="D137" s="13" t="s">
        <v>165</v>
      </c>
      <c r="E137" s="1" t="s">
        <v>123</v>
      </c>
      <c r="F137" s="31">
        <v>4</v>
      </c>
      <c r="H137" s="31">
        <f>F137*G137</f>
        <v>0</v>
      </c>
      <c r="I137" s="4">
        <v>2.8080000000000001E-2</v>
      </c>
    </row>
    <row r="138" spans="1:9">
      <c r="B138" s="13" t="s">
        <v>37</v>
      </c>
      <c r="C138" s="1" t="s">
        <v>40</v>
      </c>
      <c r="D138" s="13" t="s">
        <v>166</v>
      </c>
      <c r="G138" s="31">
        <v>4</v>
      </c>
    </row>
    <row r="140" spans="1:9">
      <c r="A140" s="1">
        <v>34</v>
      </c>
      <c r="B140" s="13" t="s">
        <v>167</v>
      </c>
      <c r="D140" s="13" t="s">
        <v>168</v>
      </c>
      <c r="E140" s="1" t="s">
        <v>128</v>
      </c>
      <c r="F140" s="31">
        <v>2</v>
      </c>
      <c r="H140" s="31">
        <f>F140*G140</f>
        <v>0</v>
      </c>
      <c r="I140" s="4">
        <v>0.192</v>
      </c>
    </row>
    <row r="141" spans="1:9">
      <c r="D141" s="13" t="s">
        <v>169</v>
      </c>
    </row>
    <row r="143" spans="1:9">
      <c r="A143" s="1">
        <v>35</v>
      </c>
      <c r="B143" s="13" t="s">
        <v>170</v>
      </c>
      <c r="D143" s="13" t="s">
        <v>171</v>
      </c>
      <c r="E143" s="1" t="s">
        <v>172</v>
      </c>
      <c r="F143" s="31">
        <v>2</v>
      </c>
      <c r="H143" s="31">
        <f>F143*G143</f>
        <v>0</v>
      </c>
      <c r="I143" s="4">
        <v>0.17</v>
      </c>
    </row>
    <row r="145" spans="1:9">
      <c r="A145" s="1">
        <v>36</v>
      </c>
      <c r="B145" s="13" t="s">
        <v>173</v>
      </c>
      <c r="D145" s="13" t="s">
        <v>174</v>
      </c>
      <c r="E145" s="1" t="s">
        <v>140</v>
      </c>
      <c r="F145" s="31">
        <v>22.5</v>
      </c>
      <c r="H145" s="31">
        <f>F145*G145</f>
        <v>0</v>
      </c>
      <c r="I145" s="4">
        <v>0</v>
      </c>
    </row>
    <row r="147" spans="1:9">
      <c r="A147" s="1">
        <v>37</v>
      </c>
      <c r="B147" s="13" t="s">
        <v>175</v>
      </c>
      <c r="D147" s="13" t="s">
        <v>176</v>
      </c>
      <c r="E147" s="1" t="s">
        <v>140</v>
      </c>
      <c r="F147" s="31">
        <v>22.838000000000001</v>
      </c>
      <c r="H147" s="31">
        <f>F147*G147</f>
        <v>0</v>
      </c>
      <c r="I147" s="4">
        <v>1.8270000000000002E-2</v>
      </c>
    </row>
    <row r="148" spans="1:9">
      <c r="B148" s="13" t="s">
        <v>37</v>
      </c>
      <c r="C148" s="1" t="s">
        <v>40</v>
      </c>
      <c r="D148" s="13" t="s">
        <v>177</v>
      </c>
      <c r="G148" s="31">
        <v>22.838000000000001</v>
      </c>
    </row>
    <row r="150" spans="1:9">
      <c r="A150" s="1">
        <v>38</v>
      </c>
      <c r="B150" s="13" t="s">
        <v>178</v>
      </c>
      <c r="D150" s="13" t="s">
        <v>179</v>
      </c>
      <c r="E150" s="1" t="s">
        <v>123</v>
      </c>
      <c r="F150" s="31">
        <v>5</v>
      </c>
      <c r="H150" s="31">
        <f>F150*G150</f>
        <v>0</v>
      </c>
      <c r="I150" s="4">
        <v>0</v>
      </c>
    </row>
    <row r="151" spans="1:9">
      <c r="D151" s="13" t="s">
        <v>180</v>
      </c>
    </row>
    <row r="152" spans="1:9">
      <c r="B152" s="13" t="s">
        <v>37</v>
      </c>
      <c r="C152" s="1" t="s">
        <v>40</v>
      </c>
      <c r="D152" s="13" t="s">
        <v>181</v>
      </c>
      <c r="G152" s="31">
        <v>5</v>
      </c>
    </row>
    <row r="154" spans="1:9">
      <c r="A154" s="1">
        <v>39</v>
      </c>
      <c r="B154" s="13" t="s">
        <v>182</v>
      </c>
      <c r="D154" s="13" t="s">
        <v>183</v>
      </c>
      <c r="E154" s="1" t="s">
        <v>128</v>
      </c>
      <c r="F154" s="31">
        <v>1.0149999999999999</v>
      </c>
      <c r="H154" s="31">
        <f>F154*G154</f>
        <v>0</v>
      </c>
      <c r="I154" s="4">
        <v>0</v>
      </c>
    </row>
    <row r="156" spans="1:9">
      <c r="A156" s="1">
        <v>40</v>
      </c>
      <c r="B156" s="13" t="s">
        <v>184</v>
      </c>
      <c r="D156" s="13" t="s">
        <v>185</v>
      </c>
      <c r="E156" s="1" t="s">
        <v>128</v>
      </c>
      <c r="F156" s="31">
        <v>4.0599999999999996</v>
      </c>
      <c r="H156" s="31">
        <f>F156*G156</f>
        <v>0</v>
      </c>
      <c r="I156" s="4">
        <v>0</v>
      </c>
    </row>
    <row r="157" spans="1:9">
      <c r="B157" s="13" t="s">
        <v>37</v>
      </c>
      <c r="C157" s="1" t="s">
        <v>40</v>
      </c>
      <c r="D157" s="13" t="s">
        <v>186</v>
      </c>
      <c r="G157" s="31">
        <v>4.0599999999999996</v>
      </c>
    </row>
    <row r="159" spans="1:9">
      <c r="A159" s="1">
        <v>41</v>
      </c>
      <c r="B159" s="13" t="s">
        <v>187</v>
      </c>
      <c r="D159" s="13" t="s">
        <v>307</v>
      </c>
      <c r="E159" s="1" t="s">
        <v>128</v>
      </c>
      <c r="F159" s="31">
        <v>1</v>
      </c>
      <c r="H159" s="31">
        <f>F159*G159</f>
        <v>0</v>
      </c>
      <c r="I159" s="4">
        <v>0.02</v>
      </c>
    </row>
    <row r="161" spans="1:9">
      <c r="A161" s="1">
        <v>42</v>
      </c>
      <c r="B161" s="13" t="s">
        <v>188</v>
      </c>
      <c r="D161" s="13" t="s">
        <v>308</v>
      </c>
      <c r="E161" s="1" t="s">
        <v>128</v>
      </c>
      <c r="F161" s="31">
        <v>1</v>
      </c>
      <c r="H161" s="31">
        <f>F161*G161</f>
        <v>0</v>
      </c>
      <c r="I161" s="4">
        <v>0.02</v>
      </c>
    </row>
    <row r="163" spans="1:9">
      <c r="A163" s="1">
        <v>43</v>
      </c>
      <c r="B163" s="13" t="s">
        <v>189</v>
      </c>
      <c r="D163" s="13" t="s">
        <v>309</v>
      </c>
      <c r="E163" s="1" t="s">
        <v>128</v>
      </c>
      <c r="F163" s="31">
        <v>2</v>
      </c>
      <c r="H163" s="31">
        <f>F163*G163</f>
        <v>0</v>
      </c>
      <c r="I163" s="4">
        <v>1.2500000000000001E-2</v>
      </c>
    </row>
    <row r="165" spans="1:9">
      <c r="A165" s="1">
        <v>44</v>
      </c>
      <c r="B165" s="13" t="s">
        <v>190</v>
      </c>
      <c r="D165" s="13" t="s">
        <v>310</v>
      </c>
      <c r="E165" s="1" t="s">
        <v>128</v>
      </c>
      <c r="F165" s="31">
        <v>2</v>
      </c>
      <c r="H165" s="31">
        <f>F165*G165</f>
        <v>0</v>
      </c>
      <c r="I165" s="4">
        <v>1.2E-2</v>
      </c>
    </row>
    <row r="167" spans="1:9">
      <c r="A167" s="1">
        <v>45</v>
      </c>
      <c r="B167" s="13" t="s">
        <v>191</v>
      </c>
      <c r="D167" s="13" t="s">
        <v>192</v>
      </c>
      <c r="E167" s="1" t="s">
        <v>193</v>
      </c>
      <c r="F167" s="31">
        <v>2</v>
      </c>
      <c r="H167" s="31">
        <f>F167*G167</f>
        <v>0</v>
      </c>
      <c r="I167" s="4">
        <v>0</v>
      </c>
    </row>
    <row r="169" spans="1:9">
      <c r="A169" s="1">
        <v>46</v>
      </c>
      <c r="B169" s="13" t="s">
        <v>194</v>
      </c>
      <c r="D169" s="13" t="s">
        <v>195</v>
      </c>
      <c r="E169" s="1" t="s">
        <v>128</v>
      </c>
      <c r="F169" s="31">
        <v>1</v>
      </c>
      <c r="H169" s="31">
        <f>F169*G169</f>
        <v>0</v>
      </c>
      <c r="I169" s="4">
        <v>0.15</v>
      </c>
    </row>
    <row r="171" spans="1:9">
      <c r="A171" s="1">
        <v>47</v>
      </c>
      <c r="B171" s="13" t="s">
        <v>191</v>
      </c>
      <c r="D171" s="13" t="s">
        <v>196</v>
      </c>
      <c r="E171" s="1" t="s">
        <v>193</v>
      </c>
      <c r="F171" s="31">
        <v>1</v>
      </c>
      <c r="H171" s="31">
        <f>F171*G171</f>
        <v>0</v>
      </c>
      <c r="I171" s="4">
        <v>0</v>
      </c>
    </row>
    <row r="173" spans="1:9">
      <c r="A173" s="1">
        <v>48</v>
      </c>
      <c r="B173" s="13" t="s">
        <v>197</v>
      </c>
      <c r="D173" s="13" t="s">
        <v>198</v>
      </c>
      <c r="E173" s="1" t="s">
        <v>140</v>
      </c>
      <c r="F173" s="31">
        <v>1</v>
      </c>
      <c r="H173" s="31">
        <f>F173*G173</f>
        <v>0</v>
      </c>
      <c r="I173" s="4">
        <v>0</v>
      </c>
    </row>
    <row r="175" spans="1:9">
      <c r="A175" s="1">
        <v>49</v>
      </c>
      <c r="B175" s="13" t="s">
        <v>199</v>
      </c>
      <c r="D175" s="13" t="s">
        <v>200</v>
      </c>
      <c r="E175" s="1" t="s">
        <v>140</v>
      </c>
      <c r="F175" s="31">
        <v>1.093</v>
      </c>
      <c r="H175" s="31">
        <f>F175*G175</f>
        <v>0</v>
      </c>
      <c r="I175" s="4">
        <v>1.97E-3</v>
      </c>
    </row>
    <row r="176" spans="1:9">
      <c r="B176" s="13" t="s">
        <v>37</v>
      </c>
      <c r="C176" s="1" t="s">
        <v>40</v>
      </c>
      <c r="D176" s="13" t="s">
        <v>201</v>
      </c>
      <c r="G176" s="31">
        <v>1.093</v>
      </c>
    </row>
    <row r="178" spans="1:9">
      <c r="A178" s="1">
        <v>50</v>
      </c>
      <c r="B178" s="13" t="s">
        <v>202</v>
      </c>
      <c r="D178" s="13" t="s">
        <v>203</v>
      </c>
      <c r="E178" s="1" t="s">
        <v>140</v>
      </c>
      <c r="F178" s="31">
        <v>3</v>
      </c>
      <c r="H178" s="31">
        <f>F178*G178</f>
        <v>0</v>
      </c>
      <c r="I178" s="4">
        <v>0</v>
      </c>
    </row>
    <row r="179" spans="1:9">
      <c r="B179" s="13" t="s">
        <v>37</v>
      </c>
      <c r="C179" s="1" t="s">
        <v>40</v>
      </c>
      <c r="D179" s="13" t="s">
        <v>157</v>
      </c>
      <c r="G179" s="31">
        <v>1</v>
      </c>
    </row>
    <row r="180" spans="1:9">
      <c r="B180" s="13" t="s">
        <v>37</v>
      </c>
      <c r="C180" s="1" t="s">
        <v>38</v>
      </c>
      <c r="D180" s="13" t="s">
        <v>204</v>
      </c>
    </row>
    <row r="181" spans="1:9">
      <c r="B181" s="13" t="s">
        <v>37</v>
      </c>
      <c r="C181" s="1" t="s">
        <v>40</v>
      </c>
      <c r="D181" s="13" t="s">
        <v>205</v>
      </c>
      <c r="G181" s="31">
        <v>2</v>
      </c>
    </row>
    <row r="183" spans="1:9">
      <c r="A183" s="1">
        <v>51</v>
      </c>
      <c r="B183" s="13" t="s">
        <v>206</v>
      </c>
      <c r="D183" s="13" t="s">
        <v>207</v>
      </c>
      <c r="E183" s="1" t="s">
        <v>140</v>
      </c>
      <c r="F183" s="31">
        <v>3.2789999999999999</v>
      </c>
      <c r="H183" s="31">
        <f>F183*G183</f>
        <v>0</v>
      </c>
      <c r="I183" s="4">
        <v>8.2000000000000007E-3</v>
      </c>
    </row>
    <row r="184" spans="1:9">
      <c r="B184" s="13" t="s">
        <v>37</v>
      </c>
      <c r="C184" s="1" t="s">
        <v>40</v>
      </c>
      <c r="D184" s="13" t="s">
        <v>208</v>
      </c>
      <c r="G184" s="31">
        <v>3.2789999999999999</v>
      </c>
    </row>
    <row r="186" spans="1:9">
      <c r="A186" s="1">
        <v>52</v>
      </c>
      <c r="B186" s="13" t="s">
        <v>209</v>
      </c>
      <c r="D186" s="13" t="s">
        <v>210</v>
      </c>
      <c r="E186" s="1" t="s">
        <v>140</v>
      </c>
      <c r="F186" s="31">
        <v>28</v>
      </c>
      <c r="H186" s="31">
        <f>F186*G186</f>
        <v>0</v>
      </c>
      <c r="I186" s="4">
        <v>0</v>
      </c>
    </row>
    <row r="187" spans="1:9">
      <c r="B187" s="13" t="s">
        <v>37</v>
      </c>
      <c r="C187" s="1" t="s">
        <v>40</v>
      </c>
      <c r="D187" s="13" t="s">
        <v>211</v>
      </c>
      <c r="G187" s="31">
        <v>28</v>
      </c>
    </row>
    <row r="189" spans="1:9">
      <c r="A189" s="1">
        <v>53</v>
      </c>
      <c r="B189" s="13" t="s">
        <v>212</v>
      </c>
      <c r="D189" s="13" t="s">
        <v>213</v>
      </c>
      <c r="E189" s="1" t="s">
        <v>140</v>
      </c>
      <c r="F189" s="31">
        <v>30.603999999999999</v>
      </c>
      <c r="H189" s="31">
        <f>F189*G189</f>
        <v>0</v>
      </c>
      <c r="I189" s="4">
        <v>0.10711</v>
      </c>
    </row>
    <row r="190" spans="1:9">
      <c r="B190" s="13" t="s">
        <v>37</v>
      </c>
      <c r="C190" s="1" t="s">
        <v>40</v>
      </c>
      <c r="D190" s="13" t="s">
        <v>214</v>
      </c>
      <c r="G190" s="31">
        <v>30.603999999999999</v>
      </c>
    </row>
    <row r="192" spans="1:9">
      <c r="A192" s="1">
        <v>54</v>
      </c>
      <c r="B192" s="13" t="s">
        <v>215</v>
      </c>
      <c r="D192" s="13" t="s">
        <v>216</v>
      </c>
      <c r="E192" s="1" t="s">
        <v>123</v>
      </c>
      <c r="F192" s="31">
        <v>1</v>
      </c>
      <c r="H192" s="31">
        <f>F192*G192</f>
        <v>0</v>
      </c>
      <c r="I192" s="4">
        <v>3.0000000000000001E-5</v>
      </c>
    </row>
    <row r="194" spans="1:9">
      <c r="A194" s="1">
        <v>55</v>
      </c>
      <c r="B194" s="13" t="s">
        <v>217</v>
      </c>
      <c r="D194" s="13" t="s">
        <v>218</v>
      </c>
      <c r="E194" s="1" t="s">
        <v>128</v>
      </c>
      <c r="F194" s="31">
        <v>1.0149999999999999</v>
      </c>
      <c r="H194" s="31">
        <f>F194*G194</f>
        <v>0</v>
      </c>
      <c r="I194" s="4">
        <v>2.5400000000000002E-3</v>
      </c>
    </row>
    <row r="196" spans="1:9">
      <c r="A196" s="1">
        <v>56</v>
      </c>
      <c r="B196" s="13" t="s">
        <v>219</v>
      </c>
      <c r="D196" s="13" t="s">
        <v>220</v>
      </c>
      <c r="E196" s="1" t="s">
        <v>123</v>
      </c>
      <c r="F196" s="31">
        <v>8</v>
      </c>
      <c r="H196" s="31">
        <f>F196*G196</f>
        <v>0</v>
      </c>
      <c r="I196" s="4">
        <v>8.0000000000000007E-5</v>
      </c>
    </row>
    <row r="197" spans="1:9">
      <c r="B197" s="13" t="s">
        <v>37</v>
      </c>
      <c r="C197" s="1" t="s">
        <v>40</v>
      </c>
      <c r="D197" s="13" t="s">
        <v>221</v>
      </c>
      <c r="G197" s="31">
        <v>8</v>
      </c>
    </row>
    <row r="199" spans="1:9">
      <c r="A199" s="1">
        <v>57</v>
      </c>
      <c r="B199" s="13" t="s">
        <v>222</v>
      </c>
      <c r="D199" s="13" t="s">
        <v>223</v>
      </c>
      <c r="E199" s="1" t="s">
        <v>128</v>
      </c>
      <c r="F199" s="31">
        <v>3.0449999999999999</v>
      </c>
      <c r="H199" s="31">
        <f>F199*G199</f>
        <v>0</v>
      </c>
      <c r="I199" s="4">
        <v>2.8E-3</v>
      </c>
    </row>
    <row r="200" spans="1:9">
      <c r="B200" s="13" t="s">
        <v>37</v>
      </c>
      <c r="C200" s="1" t="s">
        <v>40</v>
      </c>
      <c r="D200" s="13" t="s">
        <v>224</v>
      </c>
      <c r="G200" s="31">
        <v>3.0449999999999999</v>
      </c>
    </row>
    <row r="202" spans="1:9">
      <c r="A202" s="1">
        <v>58</v>
      </c>
      <c r="B202" s="13" t="s">
        <v>225</v>
      </c>
      <c r="D202" s="13" t="s">
        <v>226</v>
      </c>
      <c r="E202" s="1" t="s">
        <v>128</v>
      </c>
      <c r="F202" s="31">
        <v>1.0149999999999999</v>
      </c>
      <c r="H202" s="31">
        <f>F202*G202</f>
        <v>0</v>
      </c>
      <c r="I202" s="4">
        <v>7.6000000000000004E-4</v>
      </c>
    </row>
    <row r="204" spans="1:9">
      <c r="A204" s="1">
        <v>59</v>
      </c>
      <c r="B204" s="13" t="s">
        <v>227</v>
      </c>
      <c r="D204" s="13" t="s">
        <v>228</v>
      </c>
      <c r="E204" s="1" t="s">
        <v>128</v>
      </c>
      <c r="F204" s="31">
        <v>2.0299999999999998</v>
      </c>
      <c r="H204" s="31">
        <f>F204*G204</f>
        <v>0</v>
      </c>
      <c r="I204" s="4">
        <v>1.5200000000000001E-3</v>
      </c>
    </row>
    <row r="205" spans="1:9">
      <c r="B205" s="13" t="s">
        <v>37</v>
      </c>
      <c r="C205" s="1" t="s">
        <v>40</v>
      </c>
      <c r="D205" s="13" t="s">
        <v>229</v>
      </c>
      <c r="G205" s="31">
        <v>2.0299999999999998</v>
      </c>
    </row>
    <row r="207" spans="1:9">
      <c r="A207" s="1">
        <v>60</v>
      </c>
      <c r="B207" s="13" t="s">
        <v>230</v>
      </c>
      <c r="D207" s="13" t="s">
        <v>231</v>
      </c>
      <c r="E207" s="1" t="s">
        <v>128</v>
      </c>
      <c r="F207" s="31">
        <v>2.0299999999999998</v>
      </c>
      <c r="H207" s="31">
        <f>F207*G207</f>
        <v>0</v>
      </c>
      <c r="I207" s="4">
        <v>1.32E-3</v>
      </c>
    </row>
    <row r="209" spans="1:9">
      <c r="A209" s="1">
        <v>61</v>
      </c>
      <c r="B209" s="13" t="s">
        <v>232</v>
      </c>
      <c r="D209" s="13" t="s">
        <v>233</v>
      </c>
      <c r="E209" s="1" t="s">
        <v>128</v>
      </c>
      <c r="F209" s="31">
        <v>1</v>
      </c>
      <c r="H209" s="31">
        <f>F209*G209</f>
        <v>0</v>
      </c>
      <c r="I209" s="4">
        <v>6.9999999999999994E-5</v>
      </c>
    </row>
    <row r="211" spans="1:9">
      <c r="A211" s="1">
        <v>62</v>
      </c>
      <c r="B211" s="13" t="s">
        <v>234</v>
      </c>
      <c r="D211" s="13" t="s">
        <v>235</v>
      </c>
      <c r="E211" s="1" t="s">
        <v>128</v>
      </c>
      <c r="F211" s="31">
        <v>1.0149999999999999</v>
      </c>
      <c r="H211" s="31">
        <f>F211*G211</f>
        <v>0</v>
      </c>
      <c r="I211" s="4">
        <v>1.523E-2</v>
      </c>
    </row>
    <row r="213" spans="1:9">
      <c r="A213" s="1">
        <v>63</v>
      </c>
      <c r="B213" s="13" t="s">
        <v>236</v>
      </c>
      <c r="D213" s="13" t="s">
        <v>237</v>
      </c>
      <c r="E213" s="1" t="s">
        <v>123</v>
      </c>
      <c r="F213" s="31">
        <v>1</v>
      </c>
      <c r="H213" s="31">
        <f>F213*G213</f>
        <v>0</v>
      </c>
      <c r="I213" s="4">
        <v>1.6199999999999999E-3</v>
      </c>
    </row>
    <row r="215" spans="1:9">
      <c r="A215" s="1">
        <v>64</v>
      </c>
      <c r="B215" s="13" t="s">
        <v>238</v>
      </c>
      <c r="D215" s="13" t="s">
        <v>239</v>
      </c>
      <c r="E215" s="1" t="s">
        <v>128</v>
      </c>
      <c r="F215" s="31">
        <v>1</v>
      </c>
      <c r="H215" s="31">
        <f>F215*G215</f>
        <v>0</v>
      </c>
      <c r="I215" s="4">
        <v>2.3999999999999998E-3</v>
      </c>
    </row>
    <row r="216" spans="1:9">
      <c r="D216" s="13" t="s">
        <v>240</v>
      </c>
    </row>
    <row r="217" spans="1:9" ht="10.5">
      <c r="A217" s="38" t="s">
        <v>95</v>
      </c>
      <c r="B217" s="39"/>
      <c r="C217" s="40"/>
      <c r="D217" s="39"/>
      <c r="E217" s="40"/>
      <c r="F217" s="69"/>
      <c r="G217" s="69"/>
      <c r="H217" s="70">
        <f>SUM(H109:H216)</f>
        <v>0</v>
      </c>
      <c r="I217" s="41">
        <f>SUM(I109:I216)</f>
        <v>3.0039700000000011</v>
      </c>
    </row>
    <row r="218" spans="1:9" ht="10.5">
      <c r="B218" s="34" t="s">
        <v>32</v>
      </c>
    </row>
    <row r="219" spans="1:9" ht="10.5">
      <c r="A219" s="35">
        <v>99</v>
      </c>
      <c r="B219" s="34" t="s">
        <v>241</v>
      </c>
    </row>
    <row r="221" spans="1:9">
      <c r="A221" s="1">
        <v>65</v>
      </c>
      <c r="B221" s="13" t="s">
        <v>242</v>
      </c>
      <c r="D221" s="13" t="s">
        <v>243</v>
      </c>
      <c r="E221" s="1" t="s">
        <v>83</v>
      </c>
      <c r="F221" s="31">
        <v>57.54</v>
      </c>
      <c r="H221" s="31">
        <f>F221*G221</f>
        <v>0</v>
      </c>
      <c r="I221" s="4">
        <v>0</v>
      </c>
    </row>
    <row r="222" spans="1:9" ht="10.5">
      <c r="A222" s="38" t="s">
        <v>95</v>
      </c>
      <c r="B222" s="39"/>
      <c r="C222" s="40"/>
      <c r="D222" s="39"/>
      <c r="E222" s="40"/>
      <c r="F222" s="69"/>
      <c r="G222" s="69"/>
      <c r="H222" s="70">
        <f>SUM(H220:H221)</f>
        <v>0</v>
      </c>
      <c r="I222" s="41">
        <f>SUM(I220:I221)</f>
        <v>0</v>
      </c>
    </row>
    <row r="223" spans="1:9" ht="10.5">
      <c r="B223" s="34" t="s">
        <v>32</v>
      </c>
    </row>
    <row r="224" spans="1:9" ht="10.5">
      <c r="A224" s="35">
        <v>621</v>
      </c>
      <c r="B224" s="34" t="s">
        <v>311</v>
      </c>
    </row>
    <row r="226" spans="1:9">
      <c r="A226" s="1">
        <v>66</v>
      </c>
      <c r="B226" s="13" t="s">
        <v>244</v>
      </c>
      <c r="D226" s="13" t="s">
        <v>245</v>
      </c>
      <c r="E226" s="1" t="s">
        <v>140</v>
      </c>
      <c r="F226" s="31">
        <v>22.5</v>
      </c>
      <c r="H226" s="31">
        <f>F226*G226</f>
        <v>0</v>
      </c>
      <c r="I226" s="4">
        <v>0</v>
      </c>
    </row>
    <row r="227" spans="1:9">
      <c r="D227" s="13" t="s">
        <v>246</v>
      </c>
    </row>
    <row r="229" spans="1:9">
      <c r="A229" s="1">
        <v>67</v>
      </c>
      <c r="B229" s="13" t="s">
        <v>247</v>
      </c>
      <c r="D229" s="13" t="s">
        <v>248</v>
      </c>
      <c r="E229" s="1" t="s">
        <v>140</v>
      </c>
      <c r="F229" s="31">
        <v>22</v>
      </c>
      <c r="H229" s="31">
        <f>F229*G229</f>
        <v>0</v>
      </c>
      <c r="I229" s="4">
        <v>6.6E-4</v>
      </c>
    </row>
    <row r="230" spans="1:9" ht="10.5">
      <c r="A230" s="38" t="s">
        <v>95</v>
      </c>
      <c r="B230" s="39"/>
      <c r="C230" s="40"/>
      <c r="D230" s="39"/>
      <c r="E230" s="40"/>
      <c r="F230" s="69"/>
      <c r="G230" s="69"/>
      <c r="H230" s="70">
        <f>SUM(H225:H229)</f>
        <v>0</v>
      </c>
      <c r="I230" s="41">
        <f>SUM(I225:I229)</f>
        <v>6.6E-4</v>
      </c>
    </row>
    <row r="231" spans="1:9" ht="10.5">
      <c r="B231" s="34" t="s">
        <v>32</v>
      </c>
    </row>
    <row r="232" spans="1:9" ht="10.5">
      <c r="A232" s="35">
        <v>646</v>
      </c>
      <c r="B232" s="34" t="s">
        <v>249</v>
      </c>
    </row>
    <row r="234" spans="1:9">
      <c r="A234" s="1">
        <v>68</v>
      </c>
      <c r="B234" s="13" t="s">
        <v>250</v>
      </c>
      <c r="D234" s="13" t="s">
        <v>251</v>
      </c>
      <c r="E234" s="1" t="s">
        <v>140</v>
      </c>
      <c r="F234" s="31">
        <v>22.5</v>
      </c>
      <c r="H234" s="31">
        <f>F234*G234</f>
        <v>0</v>
      </c>
      <c r="I234" s="4">
        <v>0</v>
      </c>
    </row>
    <row r="235" spans="1:9">
      <c r="D235" s="13" t="s">
        <v>252</v>
      </c>
    </row>
    <row r="236" spans="1:9" ht="10.5">
      <c r="A236" s="38" t="s">
        <v>95</v>
      </c>
      <c r="B236" s="39"/>
      <c r="C236" s="40"/>
      <c r="D236" s="39"/>
      <c r="E236" s="40"/>
      <c r="F236" s="69"/>
      <c r="G236" s="69"/>
      <c r="H236" s="70">
        <f>SUM(H233:H235)</f>
        <v>0</v>
      </c>
      <c r="I236" s="41">
        <f>SUM(I233:I235)</f>
        <v>0</v>
      </c>
    </row>
    <row r="237" spans="1:9" ht="10.5">
      <c r="B237" s="34" t="s">
        <v>32</v>
      </c>
    </row>
    <row r="238" spans="1:9" ht="10.5">
      <c r="A238" s="35">
        <v>711</v>
      </c>
      <c r="B238" s="34" t="s">
        <v>253</v>
      </c>
    </row>
    <row r="240" spans="1:9">
      <c r="A240" s="1">
        <v>69</v>
      </c>
      <c r="B240" s="13" t="s">
        <v>254</v>
      </c>
      <c r="D240" s="13" t="s">
        <v>255</v>
      </c>
      <c r="E240" s="1" t="s">
        <v>53</v>
      </c>
      <c r="F240" s="31">
        <v>6.4009999999999998</v>
      </c>
      <c r="H240" s="31">
        <f>F240*G240</f>
        <v>0</v>
      </c>
      <c r="I240" s="4">
        <v>0</v>
      </c>
    </row>
    <row r="241" spans="1:9">
      <c r="B241" s="13" t="s">
        <v>37</v>
      </c>
      <c r="C241" s="1" t="s">
        <v>40</v>
      </c>
      <c r="D241" s="13" t="s">
        <v>256</v>
      </c>
      <c r="G241" s="31">
        <v>6.4009999999999998</v>
      </c>
    </row>
    <row r="243" spans="1:9">
      <c r="A243" s="1">
        <v>70</v>
      </c>
      <c r="B243" s="13" t="s">
        <v>257</v>
      </c>
      <c r="D243" s="13" t="s">
        <v>258</v>
      </c>
      <c r="E243" s="1" t="s">
        <v>83</v>
      </c>
      <c r="F243" s="31">
        <v>1E-3</v>
      </c>
      <c r="H243" s="31">
        <f>F243*G243</f>
        <v>0</v>
      </c>
      <c r="I243" s="4">
        <v>1E-3</v>
      </c>
    </row>
    <row r="244" spans="1:9">
      <c r="B244" s="13" t="s">
        <v>37</v>
      </c>
      <c r="C244" s="1" t="s">
        <v>40</v>
      </c>
      <c r="D244" s="13" t="s">
        <v>259</v>
      </c>
      <c r="G244" s="31">
        <v>1E-3</v>
      </c>
    </row>
    <row r="246" spans="1:9">
      <c r="A246" s="1">
        <v>71</v>
      </c>
      <c r="B246" s="13" t="s">
        <v>260</v>
      </c>
      <c r="D246" s="13" t="s">
        <v>261</v>
      </c>
      <c r="E246" s="1" t="s">
        <v>53</v>
      </c>
      <c r="F246" s="31">
        <v>3.2</v>
      </c>
      <c r="H246" s="31">
        <f>F246*G246</f>
        <v>0</v>
      </c>
      <c r="I246" s="4">
        <v>1.2800000000000001E-3</v>
      </c>
    </row>
    <row r="248" spans="1:9">
      <c r="A248" s="1">
        <v>72</v>
      </c>
      <c r="B248" s="13" t="s">
        <v>262</v>
      </c>
      <c r="D248" s="13" t="s">
        <v>263</v>
      </c>
      <c r="E248" s="1" t="s">
        <v>53</v>
      </c>
      <c r="F248" s="31">
        <v>3.68</v>
      </c>
      <c r="H248" s="31">
        <f>F248*G248</f>
        <v>0</v>
      </c>
      <c r="I248" s="4">
        <v>1.5820000000000001E-2</v>
      </c>
    </row>
    <row r="249" spans="1:9">
      <c r="B249" s="13" t="s">
        <v>37</v>
      </c>
      <c r="C249" s="1" t="s">
        <v>40</v>
      </c>
      <c r="D249" s="13" t="s">
        <v>264</v>
      </c>
      <c r="G249" s="31">
        <v>3.68</v>
      </c>
    </row>
    <row r="251" spans="1:9">
      <c r="A251" s="1">
        <v>73</v>
      </c>
      <c r="B251" s="13" t="s">
        <v>265</v>
      </c>
      <c r="D251" s="13" t="s">
        <v>266</v>
      </c>
      <c r="E251" s="1" t="s">
        <v>83</v>
      </c>
      <c r="F251" s="31">
        <v>1.9E-2</v>
      </c>
      <c r="H251" s="31">
        <f>F251*G251</f>
        <v>0</v>
      </c>
      <c r="I251" s="4">
        <v>0</v>
      </c>
    </row>
    <row r="252" spans="1:9" ht="10.5">
      <c r="A252" s="38" t="s">
        <v>95</v>
      </c>
      <c r="B252" s="39"/>
      <c r="C252" s="40"/>
      <c r="D252" s="39"/>
      <c r="E252" s="40"/>
      <c r="F252" s="69"/>
      <c r="G252" s="69"/>
      <c r="H252" s="70">
        <f>SUM(H239:H251)</f>
        <v>0</v>
      </c>
      <c r="I252" s="41">
        <f>SUM(I239:I251)</f>
        <v>1.8100000000000002E-2</v>
      </c>
    </row>
    <row r="253" spans="1:9" ht="10.5">
      <c r="B253" s="34" t="s">
        <v>32</v>
      </c>
    </row>
    <row r="254" spans="1:9" ht="10.5">
      <c r="A254" s="35">
        <v>722</v>
      </c>
      <c r="B254" s="34" t="s">
        <v>267</v>
      </c>
    </row>
    <row r="256" spans="1:9">
      <c r="A256" s="1">
        <v>74</v>
      </c>
      <c r="B256" s="13" t="s">
        <v>268</v>
      </c>
      <c r="D256" s="13" t="s">
        <v>269</v>
      </c>
      <c r="E256" s="1" t="s">
        <v>123</v>
      </c>
      <c r="F256" s="31">
        <v>2</v>
      </c>
      <c r="H256" s="31">
        <f>F256*G256</f>
        <v>0</v>
      </c>
      <c r="I256" s="4">
        <v>6.8000000000000005E-4</v>
      </c>
    </row>
    <row r="258" spans="1:9">
      <c r="A258" s="1">
        <v>75</v>
      </c>
      <c r="B258" s="13" t="s">
        <v>270</v>
      </c>
      <c r="D258" s="13" t="s">
        <v>271</v>
      </c>
      <c r="E258" s="1" t="s">
        <v>140</v>
      </c>
      <c r="F258" s="31">
        <v>1.1000000000000001</v>
      </c>
      <c r="H258" s="31">
        <f>F258*G258</f>
        <v>0</v>
      </c>
      <c r="I258" s="4">
        <v>1.7409999999999998E-2</v>
      </c>
    </row>
    <row r="260" spans="1:9">
      <c r="A260" s="1">
        <v>76</v>
      </c>
      <c r="B260" s="13" t="s">
        <v>272</v>
      </c>
      <c r="D260" s="13" t="s">
        <v>273</v>
      </c>
      <c r="E260" s="1" t="s">
        <v>123</v>
      </c>
      <c r="F260" s="31">
        <v>2</v>
      </c>
      <c r="H260" s="31">
        <f>F260*G260</f>
        <v>0</v>
      </c>
      <c r="I260" s="4">
        <v>2.0000000000000001E-4</v>
      </c>
    </row>
    <row r="262" spans="1:9">
      <c r="A262" s="1">
        <v>77</v>
      </c>
      <c r="B262" s="13" t="s">
        <v>274</v>
      </c>
      <c r="D262" s="13" t="s">
        <v>275</v>
      </c>
      <c r="E262" s="1" t="s">
        <v>128</v>
      </c>
      <c r="F262" s="31">
        <v>1</v>
      </c>
      <c r="H262" s="31">
        <f>F262*G262</f>
        <v>0</v>
      </c>
      <c r="I262" s="4">
        <v>5.9999999999999995E-4</v>
      </c>
    </row>
    <row r="264" spans="1:9">
      <c r="A264" s="1">
        <v>78</v>
      </c>
      <c r="B264" s="13" t="s">
        <v>276</v>
      </c>
      <c r="D264" s="13" t="s">
        <v>277</v>
      </c>
      <c r="E264" s="1" t="s">
        <v>128</v>
      </c>
      <c r="F264" s="31">
        <v>1</v>
      </c>
      <c r="H264" s="31">
        <f>F264*G264</f>
        <v>0</v>
      </c>
      <c r="I264" s="4">
        <v>5.0000000000000001E-4</v>
      </c>
    </row>
    <row r="266" spans="1:9">
      <c r="A266" s="1">
        <v>79</v>
      </c>
      <c r="B266" s="13" t="s">
        <v>278</v>
      </c>
      <c r="D266" s="13" t="s">
        <v>279</v>
      </c>
      <c r="E266" s="1" t="s">
        <v>123</v>
      </c>
      <c r="F266" s="31">
        <v>1</v>
      </c>
      <c r="H266" s="31">
        <f>F266*G266</f>
        <v>0</v>
      </c>
      <c r="I266" s="4">
        <v>2.0000000000000002E-5</v>
      </c>
    </row>
    <row r="268" spans="1:9">
      <c r="A268" s="1">
        <v>80</v>
      </c>
      <c r="B268" s="13" t="s">
        <v>280</v>
      </c>
      <c r="D268" s="13" t="s">
        <v>281</v>
      </c>
      <c r="E268" s="1" t="s">
        <v>128</v>
      </c>
      <c r="F268" s="31">
        <v>1</v>
      </c>
      <c r="H268" s="31">
        <f>F268*G268</f>
        <v>0</v>
      </c>
      <c r="I268" s="4">
        <v>5.0000000000000001E-4</v>
      </c>
    </row>
    <row r="270" spans="1:9">
      <c r="A270" s="1">
        <v>81</v>
      </c>
      <c r="B270" s="13" t="s">
        <v>282</v>
      </c>
      <c r="D270" s="13" t="s">
        <v>283</v>
      </c>
      <c r="E270" s="1" t="s">
        <v>83</v>
      </c>
      <c r="F270" s="31">
        <v>0.02</v>
      </c>
      <c r="H270" s="31">
        <f>F270*G270</f>
        <v>0</v>
      </c>
      <c r="I270" s="4">
        <v>0</v>
      </c>
    </row>
    <row r="271" spans="1:9" ht="10.5">
      <c r="A271" s="38" t="s">
        <v>95</v>
      </c>
      <c r="B271" s="39"/>
      <c r="C271" s="40"/>
      <c r="D271" s="39"/>
      <c r="E271" s="40"/>
      <c r="F271" s="69"/>
      <c r="G271" s="69"/>
      <c r="H271" s="70">
        <f>SUM(H255:H270)</f>
        <v>0</v>
      </c>
      <c r="I271" s="41">
        <f>SUM(I255:I270)</f>
        <v>1.9909999999999997E-2</v>
      </c>
    </row>
    <row r="272" spans="1:9" ht="10.5">
      <c r="B272" s="34" t="s">
        <v>32</v>
      </c>
    </row>
    <row r="273" spans="1:9" ht="10.5">
      <c r="A273" s="35">
        <v>724</v>
      </c>
      <c r="B273" s="34" t="s">
        <v>284</v>
      </c>
    </row>
    <row r="275" spans="1:9">
      <c r="A275" s="1">
        <v>82</v>
      </c>
      <c r="B275" s="13" t="s">
        <v>285</v>
      </c>
      <c r="D275" s="13" t="s">
        <v>286</v>
      </c>
      <c r="E275" s="1" t="s">
        <v>287</v>
      </c>
      <c r="F275" s="31">
        <v>1</v>
      </c>
      <c r="H275" s="31">
        <f>F275*G275</f>
        <v>0</v>
      </c>
      <c r="I275" s="4">
        <v>0.10491</v>
      </c>
    </row>
    <row r="277" spans="1:9">
      <c r="A277" s="1">
        <v>83</v>
      </c>
      <c r="B277" s="13" t="s">
        <v>288</v>
      </c>
      <c r="D277" s="13" t="s">
        <v>289</v>
      </c>
      <c r="E277" s="1" t="s">
        <v>128</v>
      </c>
      <c r="F277" s="31">
        <v>1</v>
      </c>
      <c r="H277" s="31">
        <f>F277*G277</f>
        <v>0</v>
      </c>
      <c r="I277" s="4">
        <v>1.0999999999999999E-2</v>
      </c>
    </row>
    <row r="278" spans="1:9">
      <c r="D278" s="13" t="s">
        <v>290</v>
      </c>
    </row>
    <row r="280" spans="1:9">
      <c r="A280" s="1">
        <v>84</v>
      </c>
      <c r="B280" s="13" t="s">
        <v>291</v>
      </c>
      <c r="D280" s="13" t="s">
        <v>292</v>
      </c>
      <c r="E280" s="1" t="s">
        <v>83</v>
      </c>
      <c r="F280" s="31">
        <v>0.11600000000000001</v>
      </c>
      <c r="H280" s="31">
        <f>F280*G280</f>
        <v>0</v>
      </c>
      <c r="I280" s="4">
        <v>0</v>
      </c>
    </row>
    <row r="281" spans="1:9" ht="10.5">
      <c r="A281" s="38" t="s">
        <v>95</v>
      </c>
      <c r="B281" s="39"/>
      <c r="C281" s="40"/>
      <c r="D281" s="39"/>
      <c r="E281" s="40"/>
      <c r="F281" s="69"/>
      <c r="G281" s="69"/>
      <c r="H281" s="70">
        <f>SUM(H274:H280)</f>
        <v>0</v>
      </c>
      <c r="I281" s="41">
        <f>SUM(I274:I280)</f>
        <v>0.11591</v>
      </c>
    </row>
    <row r="282" spans="1:9" ht="10.5">
      <c r="B282" s="34" t="s">
        <v>32</v>
      </c>
    </row>
    <row r="283" spans="1:9" ht="10.5">
      <c r="A283" s="35">
        <v>998</v>
      </c>
      <c r="B283" s="34" t="s">
        <v>293</v>
      </c>
    </row>
    <row r="285" spans="1:9">
      <c r="A285" s="1">
        <v>85</v>
      </c>
      <c r="B285" s="13" t="s">
        <v>294</v>
      </c>
      <c r="D285" s="13" t="s">
        <v>295</v>
      </c>
      <c r="E285" s="1" t="s">
        <v>296</v>
      </c>
      <c r="G285" s="31">
        <v>23</v>
      </c>
      <c r="H285" s="31">
        <f>F285*G285</f>
        <v>0</v>
      </c>
      <c r="I285" s="4">
        <v>0</v>
      </c>
    </row>
    <row r="286" spans="1:9">
      <c r="D286" s="13" t="s">
        <v>297</v>
      </c>
    </row>
    <row r="287" spans="1:9" ht="10.5">
      <c r="A287" s="38" t="s">
        <v>95</v>
      </c>
      <c r="B287" s="39"/>
      <c r="C287" s="40"/>
      <c r="D287" s="39"/>
      <c r="E287" s="40"/>
      <c r="F287" s="69"/>
      <c r="G287" s="69"/>
      <c r="H287" s="70">
        <f>SUM(H284:H286)</f>
        <v>0</v>
      </c>
      <c r="I287" s="41">
        <f>SUM(I284:I286)</f>
        <v>0</v>
      </c>
    </row>
    <row r="289" spans="1:9" ht="10.5">
      <c r="A289" s="38" t="s">
        <v>298</v>
      </c>
      <c r="B289" s="49"/>
      <c r="C289" s="50"/>
      <c r="D289" s="49"/>
      <c r="E289" s="51"/>
      <c r="F289" s="71">
        <v>0.21</v>
      </c>
      <c r="G289" s="63"/>
      <c r="H289" s="63" t="s">
        <v>299</v>
      </c>
      <c r="I289" s="52" t="s">
        <v>16</v>
      </c>
    </row>
    <row r="290" spans="1:9" ht="10.5">
      <c r="A290" s="36"/>
      <c r="B290" s="42" t="s">
        <v>26</v>
      </c>
      <c r="C290" s="43"/>
      <c r="D290" s="42"/>
      <c r="E290" s="53"/>
      <c r="F290" s="65">
        <f>H290-G290</f>
        <v>0</v>
      </c>
      <c r="G290" s="65"/>
      <c r="H290" s="65">
        <f>SUMIF(A:A,"Oddíl celkem",H:H)</f>
        <v>0</v>
      </c>
      <c r="I290" s="54"/>
    </row>
    <row r="291" spans="1:9" ht="10.5">
      <c r="A291" s="44"/>
      <c r="B291" s="45" t="s">
        <v>300</v>
      </c>
      <c r="C291" s="46"/>
      <c r="D291" s="45"/>
      <c r="E291" s="55"/>
      <c r="F291" s="66">
        <f>F290*0.21</f>
        <v>0</v>
      </c>
      <c r="G291" s="66"/>
      <c r="H291" s="66">
        <f>F291+G291</f>
        <v>0</v>
      </c>
      <c r="I291" s="56"/>
    </row>
    <row r="292" spans="1:9" ht="10.5">
      <c r="A292" s="36"/>
      <c r="B292" s="42"/>
      <c r="C292" s="43"/>
      <c r="D292" s="42"/>
      <c r="E292" s="37"/>
      <c r="F292" s="59"/>
      <c r="G292" s="59"/>
      <c r="H292" s="59"/>
      <c r="I292" s="47"/>
    </row>
    <row r="293" spans="1:9" ht="10.5">
      <c r="A293" s="36"/>
      <c r="B293" s="42" t="s">
        <v>301</v>
      </c>
      <c r="C293" s="43"/>
      <c r="D293" s="42"/>
      <c r="E293" s="37"/>
      <c r="F293" s="59">
        <f>F291+F290</f>
        <v>0</v>
      </c>
      <c r="G293" s="59"/>
      <c r="H293" s="59">
        <f>H291+H290</f>
        <v>0</v>
      </c>
      <c r="I293" s="47">
        <f>SUMIF(A:A,"Oddíl celkem",I:I)</f>
        <v>57.694860000000006</v>
      </c>
    </row>
    <row r="294" spans="1:9" ht="10.5">
      <c r="A294" s="44"/>
      <c r="B294" s="45"/>
      <c r="C294" s="46"/>
      <c r="D294" s="45"/>
      <c r="E294" s="46"/>
      <c r="F294" s="61"/>
      <c r="G294" s="61"/>
      <c r="H294" s="61"/>
      <c r="I294" s="48"/>
    </row>
  </sheetData>
  <sheetCalcPr fullCalcOnLoad="1"/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&amp;LIng.Michaela Pelikánová&amp;CNABÍDKOVÝ ROZPOČET VČ. VÝKAZU VÝMĚR&amp;R&amp;8Datum  :    &amp;D &amp;10
    &amp;8                      Strana  :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G138"/>
  <sheetViews>
    <sheetView workbookViewId="0">
      <selection activeCell="A2" sqref="A2"/>
    </sheetView>
  </sheetViews>
  <sheetFormatPr defaultRowHeight="12.5"/>
  <cols>
    <col min="1" max="1" width="13.54296875" customWidth="1"/>
    <col min="2" max="2" width="44.453125" style="17" customWidth="1"/>
    <col min="3" max="3" width="14.453125" style="30" customWidth="1"/>
    <col min="4" max="4" width="13.26953125" style="12" customWidth="1"/>
  </cols>
  <sheetData>
    <row r="1" spans="1:7">
      <c r="A1" s="1" t="s">
        <v>312</v>
      </c>
      <c r="D1" s="10">
        <v>43436</v>
      </c>
      <c r="E1" s="1"/>
      <c r="F1" s="1"/>
      <c r="G1" s="1"/>
    </row>
    <row r="2" spans="1:7">
      <c r="B2" s="18" t="s">
        <v>9</v>
      </c>
      <c r="C2" s="31"/>
      <c r="D2" s="4"/>
      <c r="E2" s="1"/>
      <c r="F2" s="1"/>
      <c r="G2" s="1"/>
    </row>
    <row r="3" spans="1:7">
      <c r="A3" s="1"/>
      <c r="B3" s="18" t="s">
        <v>15</v>
      </c>
      <c r="C3" s="31"/>
      <c r="D3" s="4"/>
      <c r="E3" s="1"/>
      <c r="F3" s="1"/>
      <c r="G3" s="1"/>
    </row>
    <row r="4" spans="1:7">
      <c r="A4" s="1" t="s">
        <v>10</v>
      </c>
      <c r="B4" s="13" t="str">
        <f>'Položkový rozpočet'!D1</f>
        <v xml:space="preserve">623 - Horní Slavkov-hospodaření s dešťovou vodou                    </v>
      </c>
      <c r="C4" s="31"/>
      <c r="D4" s="4"/>
      <c r="E4" s="1"/>
      <c r="F4" s="1"/>
      <c r="G4" s="1"/>
    </row>
    <row r="5" spans="1:7">
      <c r="A5" s="1" t="s">
        <v>11</v>
      </c>
      <c r="B5" s="13" t="str">
        <f>'Položkový rozpočet'!D2</f>
        <v xml:space="preserve">6230010 - D1.SO 658-KODUS                  </v>
      </c>
      <c r="C5" s="31"/>
      <c r="D5" s="4"/>
      <c r="E5" s="1"/>
      <c r="F5" s="1"/>
      <c r="G5" s="1"/>
    </row>
    <row r="6" spans="1:7">
      <c r="A6" s="1"/>
      <c r="B6" s="11"/>
      <c r="C6" s="31"/>
      <c r="D6" s="4"/>
      <c r="E6" s="1"/>
      <c r="F6" s="1"/>
      <c r="G6" s="1"/>
    </row>
    <row r="7" spans="1:7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>
      <c r="B8" s="11"/>
      <c r="C8" s="31"/>
      <c r="D8" s="4"/>
      <c r="E8" s="1"/>
      <c r="F8" s="1"/>
      <c r="G8" s="1"/>
    </row>
    <row r="9" spans="1:7">
      <c r="A9" s="11">
        <f>'Položkový rozpočet'!A6</f>
        <v>1</v>
      </c>
      <c r="B9" s="13" t="str">
        <f>'Položkový rozpočet'!B6</f>
        <v xml:space="preserve">ZEMNI PRACE STAVEBNI                              </v>
      </c>
      <c r="C9" s="31">
        <f>'Položkový rozpočet'!H63</f>
        <v>0</v>
      </c>
      <c r="D9" s="4">
        <f>'Položkový rozpočet'!I63</f>
        <v>34.10463</v>
      </c>
      <c r="E9" s="1"/>
      <c r="F9" s="1"/>
      <c r="G9" s="1"/>
    </row>
    <row r="10" spans="1:7" s="1" customFormat="1" ht="10">
      <c r="A10" s="1">
        <f>'Položkový rozpočet'!A65</f>
        <v>3</v>
      </c>
      <c r="B10" s="13" t="str">
        <f>'Položkový rozpočet'!B65</f>
        <v xml:space="preserve">SVISLE KONSTRUKCE                                 </v>
      </c>
      <c r="C10" s="31">
        <f>'Položkový rozpočet'!H86</f>
        <v>0</v>
      </c>
      <c r="D10" s="4">
        <f>'Položkový rozpočet'!I86</f>
        <v>10.643920000000001</v>
      </c>
    </row>
    <row r="11" spans="1:7" s="1" customFormat="1" ht="10">
      <c r="A11" s="1">
        <f>'Položkový rozpočet'!A88</f>
        <v>4</v>
      </c>
      <c r="B11" s="13" t="str">
        <f>'Položkový rozpočet'!B88</f>
        <v xml:space="preserve">VODOROVNE KONSTRUKCE                              </v>
      </c>
      <c r="C11" s="31">
        <f>'Položkový rozpočet'!H106</f>
        <v>0</v>
      </c>
      <c r="D11" s="4">
        <f>'Položkový rozpočet'!I106</f>
        <v>9.7877600000000005</v>
      </c>
    </row>
    <row r="12" spans="1:7" s="1" customFormat="1" ht="10">
      <c r="A12" s="1">
        <f>'Položkový rozpočet'!A108</f>
        <v>8</v>
      </c>
      <c r="B12" s="13" t="str">
        <f>'Položkový rozpočet'!B108</f>
        <v xml:space="preserve">POTRUBI                                           </v>
      </c>
      <c r="C12" s="31">
        <f>'Položkový rozpočet'!H217</f>
        <v>0</v>
      </c>
      <c r="D12" s="4">
        <f>'Položkový rozpočet'!I217</f>
        <v>3.0039700000000011</v>
      </c>
    </row>
    <row r="13" spans="1:7" s="1" customFormat="1" ht="10">
      <c r="A13" s="1">
        <f>'Položkový rozpočet'!A219</f>
        <v>99</v>
      </c>
      <c r="B13" s="13" t="str">
        <f>'Položkový rozpočet'!B219</f>
        <v xml:space="preserve">PRESUN HMOT                                       </v>
      </c>
      <c r="C13" s="31">
        <f>'Položkový rozpočet'!H222</f>
        <v>0</v>
      </c>
      <c r="D13" s="4">
        <f>'Položkový rozpočet'!I222</f>
        <v>0</v>
      </c>
    </row>
    <row r="14" spans="1:7" s="1" customFormat="1" ht="10">
      <c r="A14" s="1">
        <f>'Položkový rozpočet'!A224</f>
        <v>621</v>
      </c>
      <c r="B14" s="13" t="str">
        <f>'Položkový rozpočet'!B224</f>
        <v xml:space="preserve">21-M ELEKTROMONTAZE                     </v>
      </c>
      <c r="C14" s="31">
        <f>'Položkový rozpočet'!H230</f>
        <v>0</v>
      </c>
      <c r="D14" s="4">
        <f>'Položkový rozpočet'!I230</f>
        <v>6.6E-4</v>
      </c>
    </row>
    <row r="15" spans="1:7" s="1" customFormat="1" ht="10">
      <c r="A15" s="1">
        <f>'Položkový rozpočet'!A232</f>
        <v>646</v>
      </c>
      <c r="B15" s="13" t="str">
        <f>'Položkový rozpočet'!B232</f>
        <v xml:space="preserve">46-M ZEMNI PRACE PRO ELEKROMONTAZE                </v>
      </c>
      <c r="C15" s="31">
        <f>'Položkový rozpočet'!H236</f>
        <v>0</v>
      </c>
      <c r="D15" s="4">
        <f>'Položkový rozpočet'!I236</f>
        <v>0</v>
      </c>
    </row>
    <row r="16" spans="1:7" s="1" customFormat="1" ht="10">
      <c r="A16" s="1">
        <f>'Položkový rozpočet'!A238</f>
        <v>711</v>
      </c>
      <c r="B16" s="13" t="str">
        <f>'Položkový rozpočet'!B238</f>
        <v xml:space="preserve">IZOLACE PROTI VODE A VLHKOSTI                     </v>
      </c>
      <c r="C16" s="31">
        <f>'Položkový rozpočet'!H252</f>
        <v>0</v>
      </c>
      <c r="D16" s="4">
        <f>'Položkový rozpočet'!I252</f>
        <v>1.8100000000000002E-2</v>
      </c>
    </row>
    <row r="17" spans="1:4" s="1" customFormat="1" ht="10">
      <c r="A17" s="1">
        <f>'Položkový rozpočet'!A254</f>
        <v>722</v>
      </c>
      <c r="B17" s="13" t="str">
        <f>'Položkový rozpočet'!B254</f>
        <v xml:space="preserve">VNITRNI VODOVOD                                   </v>
      </c>
      <c r="C17" s="31">
        <f>'Položkový rozpočet'!H271</f>
        <v>0</v>
      </c>
      <c r="D17" s="4">
        <f>'Položkový rozpočet'!I271</f>
        <v>1.9909999999999997E-2</v>
      </c>
    </row>
    <row r="18" spans="1:4" s="1" customFormat="1" ht="10">
      <c r="A18" s="1">
        <f>'Položkový rozpočet'!A273</f>
        <v>724</v>
      </c>
      <c r="B18" s="13" t="str">
        <f>'Položkový rozpočet'!B273</f>
        <v xml:space="preserve">STROJNI VYBAVENI                                  </v>
      </c>
      <c r="C18" s="31">
        <f>'Položkový rozpočet'!H281</f>
        <v>0</v>
      </c>
      <c r="D18" s="4">
        <f>'Položkový rozpočet'!I281</f>
        <v>0.11591</v>
      </c>
    </row>
    <row r="19" spans="1:4" s="1" customFormat="1" ht="10">
      <c r="A19" s="1">
        <f>'Položkový rozpočet'!A283</f>
        <v>998</v>
      </c>
      <c r="B19" s="13" t="str">
        <f>'Položkový rozpočet'!B283</f>
        <v xml:space="preserve">DOPOČTY PRIRAZEK                                  </v>
      </c>
      <c r="C19" s="31">
        <f>'Položkový rozpočet'!H287</f>
        <v>0</v>
      </c>
      <c r="D19" s="4">
        <f>'Položkový rozpočet'!I287</f>
        <v>0</v>
      </c>
    </row>
    <row r="20" spans="1:4" s="1" customFormat="1" ht="10">
      <c r="B20" s="11"/>
      <c r="C20" s="31"/>
      <c r="D20" s="4"/>
    </row>
    <row r="21" spans="1:4" s="1" customFormat="1" ht="10.5">
      <c r="A21" s="38" t="s">
        <v>298</v>
      </c>
      <c r="B21" s="62"/>
      <c r="C21" s="63" t="s">
        <v>8</v>
      </c>
      <c r="D21" s="64" t="s">
        <v>16</v>
      </c>
    </row>
    <row r="22" spans="1:4" s="1" customFormat="1" ht="10.5">
      <c r="A22" s="36"/>
      <c r="B22" s="58" t="s">
        <v>26</v>
      </c>
      <c r="C22" s="65">
        <f>'Položkový rozpočet'!H290</f>
        <v>0</v>
      </c>
      <c r="D22" s="54"/>
    </row>
    <row r="23" spans="1:4" s="1" customFormat="1" ht="10.5">
      <c r="A23" s="36"/>
      <c r="B23" s="58" t="s">
        <v>313</v>
      </c>
      <c r="C23" s="65">
        <f>'Položkový rozpočet'!F291</f>
        <v>0</v>
      </c>
      <c r="D23" s="54"/>
    </row>
    <row r="24" spans="1:4" s="1" customFormat="1" ht="10.5">
      <c r="A24" s="44"/>
      <c r="B24" s="60"/>
      <c r="C24" s="66"/>
      <c r="D24" s="56"/>
    </row>
    <row r="25" spans="1:4" s="1" customFormat="1" ht="10.5">
      <c r="A25" s="44"/>
      <c r="B25" s="60" t="s">
        <v>301</v>
      </c>
      <c r="C25" s="61">
        <f>C24+C23+C22</f>
        <v>0</v>
      </c>
      <c r="D25" s="48">
        <f>'Položkový rozpočet'!I293</f>
        <v>57.694860000000006</v>
      </c>
    </row>
    <row r="26" spans="1:4" s="1" customFormat="1" ht="10">
      <c r="B26" s="11"/>
      <c r="C26" s="31"/>
      <c r="D26" s="4"/>
    </row>
    <row r="27" spans="1:4" s="1" customFormat="1" ht="10">
      <c r="B27" s="11"/>
      <c r="C27" s="31"/>
      <c r="D27" s="4"/>
    </row>
    <row r="28" spans="1:4" s="1" customFormat="1" ht="10">
      <c r="B28" s="11"/>
      <c r="C28" s="31"/>
      <c r="D28" s="4"/>
    </row>
    <row r="29" spans="1:4" s="1" customFormat="1" ht="10">
      <c r="B29" s="11"/>
      <c r="C29" s="31"/>
      <c r="D29" s="4"/>
    </row>
    <row r="30" spans="1:4" s="1" customFormat="1" ht="10">
      <c r="B30" s="11"/>
      <c r="C30" s="31"/>
      <c r="D30" s="4"/>
    </row>
    <row r="31" spans="1:4" s="1" customFormat="1" ht="10">
      <c r="B31" s="11"/>
      <c r="C31" s="31"/>
      <c r="D31" s="4"/>
    </row>
    <row r="32" spans="1:4" s="1" customFormat="1" ht="10">
      <c r="B32" s="11"/>
      <c r="C32" s="31"/>
      <c r="D32" s="4"/>
    </row>
    <row r="33" spans="2:4" s="1" customFormat="1" ht="10">
      <c r="B33" s="11"/>
      <c r="C33" s="31"/>
      <c r="D33" s="4"/>
    </row>
    <row r="34" spans="2:4" s="1" customFormat="1" ht="10">
      <c r="B34" s="11"/>
      <c r="C34" s="31"/>
      <c r="D34" s="4"/>
    </row>
    <row r="35" spans="2:4" s="1" customFormat="1" ht="10">
      <c r="B35" s="11"/>
      <c r="C35" s="31"/>
      <c r="D35" s="4"/>
    </row>
    <row r="36" spans="2:4" s="1" customFormat="1" ht="10">
      <c r="B36" s="11"/>
      <c r="C36" s="31"/>
      <c r="D36" s="4"/>
    </row>
    <row r="37" spans="2:4" s="1" customFormat="1" ht="10">
      <c r="B37" s="11"/>
      <c r="C37" s="31"/>
      <c r="D37" s="4"/>
    </row>
    <row r="38" spans="2:4" s="1" customFormat="1" ht="10">
      <c r="B38" s="11"/>
      <c r="C38" s="31"/>
      <c r="D38" s="4"/>
    </row>
    <row r="39" spans="2:4" s="1" customFormat="1" ht="10">
      <c r="B39" s="11"/>
      <c r="C39" s="31"/>
      <c r="D39" s="4"/>
    </row>
    <row r="40" spans="2:4" s="1" customFormat="1" ht="10">
      <c r="B40" s="11"/>
      <c r="C40" s="31"/>
      <c r="D40" s="4"/>
    </row>
    <row r="41" spans="2:4" s="1" customFormat="1" ht="10">
      <c r="B41" s="11"/>
      <c r="C41" s="31"/>
      <c r="D41" s="4"/>
    </row>
    <row r="42" spans="2:4" s="1" customFormat="1" ht="10">
      <c r="B42" s="11"/>
      <c r="C42" s="31"/>
      <c r="D42" s="4"/>
    </row>
    <row r="43" spans="2:4" s="1" customFormat="1" ht="10">
      <c r="B43" s="11"/>
      <c r="C43" s="31"/>
      <c r="D43" s="4"/>
    </row>
    <row r="44" spans="2:4" s="1" customFormat="1" ht="10">
      <c r="B44" s="11"/>
      <c r="C44" s="31"/>
      <c r="D44" s="4"/>
    </row>
    <row r="45" spans="2:4" s="1" customFormat="1" ht="10">
      <c r="B45" s="11"/>
      <c r="C45" s="31"/>
      <c r="D45" s="4"/>
    </row>
    <row r="46" spans="2:4" s="1" customFormat="1" ht="10">
      <c r="B46" s="11"/>
      <c r="C46" s="31"/>
      <c r="D46" s="4"/>
    </row>
    <row r="47" spans="2:4" s="1" customFormat="1" ht="10">
      <c r="B47" s="11"/>
      <c r="C47" s="31"/>
      <c r="D47" s="4"/>
    </row>
    <row r="48" spans="2:4" s="1" customFormat="1" ht="10">
      <c r="B48" s="11"/>
      <c r="C48" s="31"/>
      <c r="D48" s="4"/>
    </row>
    <row r="49" spans="2:4" s="1" customFormat="1" ht="10">
      <c r="B49" s="11"/>
      <c r="C49" s="31"/>
      <c r="D49" s="4"/>
    </row>
    <row r="50" spans="2:4" s="1" customFormat="1" ht="10">
      <c r="B50" s="11"/>
      <c r="C50" s="31"/>
      <c r="D50" s="4"/>
    </row>
    <row r="51" spans="2:4" s="1" customFormat="1" ht="10">
      <c r="B51" s="11"/>
      <c r="C51" s="31"/>
      <c r="D51" s="4"/>
    </row>
    <row r="52" spans="2:4" s="1" customFormat="1" ht="10">
      <c r="B52" s="11"/>
      <c r="C52" s="31"/>
      <c r="D52" s="4"/>
    </row>
    <row r="53" spans="2:4" s="1" customFormat="1" ht="10">
      <c r="B53" s="11"/>
      <c r="C53" s="31"/>
      <c r="D53" s="4"/>
    </row>
    <row r="54" spans="2:4" s="1" customFormat="1" ht="10">
      <c r="B54" s="11"/>
      <c r="C54" s="31"/>
      <c r="D54" s="4"/>
    </row>
    <row r="55" spans="2:4" s="1" customFormat="1" ht="10">
      <c r="B55" s="11"/>
      <c r="C55" s="31"/>
      <c r="D55" s="4"/>
    </row>
    <row r="56" spans="2:4" s="1" customFormat="1" ht="10">
      <c r="B56" s="11"/>
      <c r="C56" s="31"/>
      <c r="D56" s="4"/>
    </row>
    <row r="57" spans="2:4" s="1" customFormat="1" ht="10">
      <c r="B57" s="11"/>
      <c r="C57" s="31"/>
      <c r="D57" s="4"/>
    </row>
    <row r="58" spans="2:4" s="1" customFormat="1" ht="10">
      <c r="B58" s="11"/>
      <c r="C58" s="31"/>
      <c r="D58" s="4"/>
    </row>
    <row r="59" spans="2:4" s="1" customFormat="1" ht="10">
      <c r="B59" s="11"/>
      <c r="C59" s="31"/>
      <c r="D59" s="4"/>
    </row>
    <row r="60" spans="2:4" s="1" customFormat="1" ht="10">
      <c r="B60" s="11"/>
      <c r="C60" s="31"/>
      <c r="D60" s="4"/>
    </row>
    <row r="61" spans="2:4" s="1" customFormat="1" ht="10">
      <c r="B61" s="11"/>
      <c r="C61" s="31"/>
      <c r="D61" s="4"/>
    </row>
    <row r="62" spans="2:4" s="1" customFormat="1" ht="10">
      <c r="B62" s="11"/>
      <c r="C62" s="31"/>
      <c r="D62" s="4"/>
    </row>
    <row r="63" spans="2:4" s="1" customFormat="1" ht="10">
      <c r="B63" s="11"/>
      <c r="C63" s="31"/>
      <c r="D63" s="4"/>
    </row>
    <row r="64" spans="2:4" s="1" customFormat="1" ht="10">
      <c r="B64" s="11"/>
      <c r="C64" s="31"/>
      <c r="D64" s="4"/>
    </row>
    <row r="65" spans="2:4" s="1" customFormat="1" ht="10">
      <c r="B65" s="11"/>
      <c r="C65" s="31"/>
      <c r="D65" s="4"/>
    </row>
    <row r="66" spans="2:4" s="1" customFormat="1" ht="10">
      <c r="B66" s="11"/>
      <c r="C66" s="31"/>
      <c r="D66" s="4"/>
    </row>
    <row r="67" spans="2:4" s="1" customFormat="1" ht="10">
      <c r="B67" s="11"/>
      <c r="C67" s="31"/>
      <c r="D67" s="4"/>
    </row>
    <row r="68" spans="2:4" s="1" customFormat="1" ht="10">
      <c r="B68" s="11"/>
      <c r="C68" s="31"/>
      <c r="D68" s="4"/>
    </row>
    <row r="69" spans="2:4" s="1" customFormat="1" ht="10">
      <c r="B69" s="11"/>
      <c r="C69" s="31"/>
      <c r="D69" s="4"/>
    </row>
    <row r="70" spans="2:4" s="1" customFormat="1" ht="10">
      <c r="B70" s="11"/>
      <c r="C70" s="31"/>
      <c r="D70" s="4"/>
    </row>
    <row r="71" spans="2:4" s="1" customFormat="1" ht="10">
      <c r="B71" s="11"/>
      <c r="C71" s="31"/>
      <c r="D71" s="4"/>
    </row>
    <row r="72" spans="2:4" s="1" customFormat="1" ht="10">
      <c r="B72" s="11"/>
      <c r="C72" s="31"/>
      <c r="D72" s="4"/>
    </row>
    <row r="73" spans="2:4" s="1" customFormat="1" ht="10">
      <c r="B73" s="11"/>
      <c r="C73" s="31"/>
      <c r="D73" s="4"/>
    </row>
    <row r="74" spans="2:4" s="1" customFormat="1" ht="10">
      <c r="B74" s="11"/>
      <c r="C74" s="31"/>
      <c r="D74" s="4"/>
    </row>
    <row r="75" spans="2:4" s="1" customFormat="1" ht="10">
      <c r="B75" s="11"/>
      <c r="C75" s="31"/>
      <c r="D75" s="4"/>
    </row>
    <row r="76" spans="2:4" s="1" customFormat="1" ht="10">
      <c r="B76" s="11"/>
      <c r="C76" s="31"/>
      <c r="D76" s="4"/>
    </row>
    <row r="77" spans="2:4" s="1" customFormat="1" ht="10">
      <c r="B77" s="11"/>
      <c r="C77" s="31"/>
      <c r="D77" s="4"/>
    </row>
    <row r="78" spans="2:4" s="1" customFormat="1" ht="10">
      <c r="B78" s="11"/>
      <c r="C78" s="31"/>
      <c r="D78" s="4"/>
    </row>
    <row r="79" spans="2:4" s="1" customFormat="1" ht="10">
      <c r="B79" s="11"/>
      <c r="C79" s="31"/>
      <c r="D79" s="4"/>
    </row>
    <row r="80" spans="2:4" s="1" customFormat="1" ht="10">
      <c r="B80" s="11"/>
      <c r="C80" s="31"/>
      <c r="D80" s="4"/>
    </row>
    <row r="81" spans="2:4" s="1" customFormat="1" ht="10">
      <c r="B81" s="11"/>
      <c r="C81" s="31"/>
      <c r="D81" s="4"/>
    </row>
    <row r="82" spans="2:4" s="1" customFormat="1" ht="10">
      <c r="B82" s="11"/>
      <c r="C82" s="31"/>
      <c r="D82" s="4"/>
    </row>
    <row r="83" spans="2:4" s="1" customFormat="1" ht="10">
      <c r="B83" s="11"/>
      <c r="C83" s="31"/>
      <c r="D83" s="4"/>
    </row>
    <row r="84" spans="2:4" s="1" customFormat="1" ht="10">
      <c r="B84" s="11"/>
      <c r="C84" s="31"/>
      <c r="D84" s="4"/>
    </row>
    <row r="85" spans="2:4" s="1" customFormat="1" ht="10">
      <c r="B85" s="11"/>
      <c r="C85" s="31"/>
      <c r="D85" s="4"/>
    </row>
    <row r="86" spans="2:4" s="1" customFormat="1" ht="10">
      <c r="B86" s="11"/>
      <c r="C86" s="31"/>
      <c r="D86" s="4"/>
    </row>
    <row r="87" spans="2:4" s="1" customFormat="1" ht="10">
      <c r="B87" s="11"/>
      <c r="C87" s="31"/>
      <c r="D87" s="4"/>
    </row>
    <row r="88" spans="2:4" s="1" customFormat="1" ht="10">
      <c r="B88" s="11"/>
      <c r="C88" s="31"/>
      <c r="D88" s="4"/>
    </row>
    <row r="89" spans="2:4" s="1" customFormat="1" ht="10">
      <c r="B89" s="11"/>
      <c r="C89" s="31"/>
      <c r="D89" s="4"/>
    </row>
    <row r="90" spans="2:4" s="1" customFormat="1" ht="10">
      <c r="B90" s="11"/>
      <c r="C90" s="31"/>
      <c r="D90" s="4"/>
    </row>
    <row r="91" spans="2:4" s="1" customFormat="1" ht="10">
      <c r="B91" s="11"/>
      <c r="C91" s="31"/>
      <c r="D91" s="4"/>
    </row>
    <row r="92" spans="2:4" s="1" customFormat="1" ht="10">
      <c r="B92" s="11"/>
      <c r="C92" s="31"/>
      <c r="D92" s="4"/>
    </row>
    <row r="93" spans="2:4" s="1" customFormat="1" ht="10">
      <c r="B93" s="11"/>
      <c r="C93" s="31"/>
      <c r="D93" s="4"/>
    </row>
    <row r="94" spans="2:4" s="1" customFormat="1" ht="10">
      <c r="B94" s="11"/>
      <c r="C94" s="31"/>
      <c r="D94" s="4"/>
    </row>
    <row r="95" spans="2:4" s="1" customFormat="1" ht="10">
      <c r="B95" s="11"/>
      <c r="C95" s="31"/>
      <c r="D95" s="4"/>
    </row>
    <row r="96" spans="2:4" s="1" customFormat="1" ht="10">
      <c r="B96" s="11"/>
      <c r="C96" s="31"/>
      <c r="D96" s="4"/>
    </row>
    <row r="97" spans="2:4" s="1" customFormat="1" ht="10">
      <c r="B97" s="11"/>
      <c r="C97" s="31"/>
      <c r="D97" s="4"/>
    </row>
    <row r="98" spans="2:4" s="1" customFormat="1" ht="10">
      <c r="B98" s="11"/>
      <c r="C98" s="31"/>
      <c r="D98" s="4"/>
    </row>
    <row r="99" spans="2:4" s="1" customFormat="1" ht="10">
      <c r="B99" s="11"/>
      <c r="C99" s="31"/>
      <c r="D99" s="4"/>
    </row>
    <row r="100" spans="2:4" s="1" customFormat="1" ht="10">
      <c r="B100" s="11"/>
      <c r="C100" s="31"/>
      <c r="D100" s="4"/>
    </row>
    <row r="101" spans="2:4" s="1" customFormat="1" ht="10">
      <c r="B101" s="11"/>
      <c r="C101" s="31"/>
      <c r="D101" s="4"/>
    </row>
    <row r="102" spans="2:4" s="1" customFormat="1" ht="10">
      <c r="B102" s="11"/>
      <c r="C102" s="31"/>
      <c r="D102" s="4"/>
    </row>
    <row r="103" spans="2:4" s="1" customFormat="1" ht="10">
      <c r="B103" s="11"/>
      <c r="C103" s="31"/>
      <c r="D103" s="4"/>
    </row>
    <row r="104" spans="2:4" s="1" customFormat="1" ht="10">
      <c r="B104" s="11"/>
      <c r="C104" s="31"/>
      <c r="D104" s="4"/>
    </row>
    <row r="105" spans="2:4" s="1" customFormat="1" ht="10">
      <c r="B105" s="11"/>
      <c r="C105" s="31"/>
      <c r="D105" s="4"/>
    </row>
    <row r="106" spans="2:4" s="1" customFormat="1" ht="10">
      <c r="B106" s="11"/>
      <c r="C106" s="31"/>
      <c r="D106" s="4"/>
    </row>
    <row r="107" spans="2:4" s="1" customFormat="1" ht="10">
      <c r="B107" s="11"/>
      <c r="C107" s="31"/>
      <c r="D107" s="4"/>
    </row>
    <row r="108" spans="2:4" s="1" customFormat="1" ht="10">
      <c r="B108" s="11"/>
      <c r="C108" s="31"/>
      <c r="D108" s="4"/>
    </row>
    <row r="109" spans="2:4" s="1" customFormat="1" ht="10">
      <c r="B109" s="11"/>
      <c r="C109" s="31"/>
      <c r="D109" s="4"/>
    </row>
    <row r="110" spans="2:4" s="1" customFormat="1" ht="10">
      <c r="B110" s="11"/>
      <c r="C110" s="31"/>
      <c r="D110" s="4"/>
    </row>
    <row r="111" spans="2:4" s="1" customFormat="1" ht="10">
      <c r="B111" s="11"/>
      <c r="C111" s="31"/>
      <c r="D111" s="4"/>
    </row>
    <row r="112" spans="2:4" s="1" customFormat="1" ht="10">
      <c r="B112" s="11"/>
      <c r="C112" s="31"/>
      <c r="D112" s="4"/>
    </row>
    <row r="113" spans="2:4" s="1" customFormat="1" ht="10">
      <c r="B113" s="11"/>
      <c r="C113" s="31"/>
      <c r="D113" s="4"/>
    </row>
    <row r="114" spans="2:4" s="1" customFormat="1" ht="10">
      <c r="B114" s="11"/>
      <c r="C114" s="31"/>
      <c r="D114" s="4"/>
    </row>
    <row r="115" spans="2:4" s="1" customFormat="1" ht="10">
      <c r="B115" s="11"/>
      <c r="C115" s="31"/>
      <c r="D115" s="4"/>
    </row>
    <row r="116" spans="2:4" s="1" customFormat="1" ht="10">
      <c r="B116" s="11"/>
      <c r="C116" s="31"/>
      <c r="D116" s="4"/>
    </row>
    <row r="117" spans="2:4" s="1" customFormat="1" ht="10">
      <c r="B117" s="11"/>
      <c r="C117" s="31"/>
      <c r="D117" s="4"/>
    </row>
    <row r="118" spans="2:4" s="1" customFormat="1" ht="10">
      <c r="B118" s="11"/>
      <c r="C118" s="31"/>
      <c r="D118" s="4"/>
    </row>
    <row r="119" spans="2:4" s="1" customFormat="1" ht="10">
      <c r="B119" s="11"/>
      <c r="C119" s="31"/>
      <c r="D119" s="4"/>
    </row>
    <row r="120" spans="2:4" s="1" customFormat="1" ht="10">
      <c r="B120" s="11"/>
      <c r="C120" s="31"/>
      <c r="D120" s="4"/>
    </row>
    <row r="121" spans="2:4" s="1" customFormat="1" ht="10">
      <c r="B121" s="11"/>
      <c r="C121" s="31"/>
      <c r="D121" s="4"/>
    </row>
    <row r="122" spans="2:4" s="1" customFormat="1" ht="10">
      <c r="B122" s="11"/>
      <c r="C122" s="31"/>
      <c r="D122" s="4"/>
    </row>
    <row r="123" spans="2:4" s="1" customFormat="1" ht="10">
      <c r="B123" s="11"/>
      <c r="C123" s="31"/>
      <c r="D123" s="4"/>
    </row>
    <row r="124" spans="2:4" s="1" customFormat="1" ht="10">
      <c r="B124" s="11"/>
      <c r="C124" s="31"/>
      <c r="D124" s="4"/>
    </row>
    <row r="125" spans="2:4" s="1" customFormat="1" ht="10">
      <c r="B125" s="11"/>
      <c r="C125" s="31"/>
      <c r="D125" s="4"/>
    </row>
    <row r="126" spans="2:4" s="1" customFormat="1" ht="10">
      <c r="B126" s="11"/>
      <c r="C126" s="31"/>
      <c r="D126" s="4"/>
    </row>
    <row r="127" spans="2:4" s="1" customFormat="1" ht="10">
      <c r="B127" s="11"/>
      <c r="C127" s="31"/>
      <c r="D127" s="4"/>
    </row>
    <row r="128" spans="2:4" s="1" customFormat="1" ht="10">
      <c r="B128" s="11"/>
      <c r="C128" s="31"/>
      <c r="D128" s="4"/>
    </row>
    <row r="129" spans="2:4" s="1" customFormat="1" ht="10">
      <c r="B129" s="11"/>
      <c r="C129" s="31"/>
      <c r="D129" s="4"/>
    </row>
    <row r="130" spans="2:4" s="1" customFormat="1" ht="10">
      <c r="B130" s="11"/>
      <c r="C130" s="31"/>
      <c r="D130" s="4"/>
    </row>
    <row r="131" spans="2:4" s="1" customFormat="1" ht="10">
      <c r="B131" s="11"/>
      <c r="C131" s="31"/>
      <c r="D131" s="4"/>
    </row>
    <row r="132" spans="2:4" s="1" customFormat="1" ht="10">
      <c r="B132" s="11"/>
      <c r="C132" s="31"/>
      <c r="D132" s="4"/>
    </row>
    <row r="133" spans="2:4" s="1" customFormat="1" ht="10">
      <c r="B133" s="11"/>
      <c r="C133" s="31"/>
      <c r="D133" s="4"/>
    </row>
    <row r="134" spans="2:4" s="1" customFormat="1" ht="10">
      <c r="B134" s="11"/>
      <c r="C134" s="31"/>
      <c r="D134" s="4"/>
    </row>
    <row r="135" spans="2:4" s="1" customFormat="1" ht="10">
      <c r="B135" s="11"/>
      <c r="C135" s="31"/>
      <c r="D135" s="4"/>
    </row>
    <row r="136" spans="2:4" s="1" customFormat="1" ht="10">
      <c r="B136" s="11"/>
      <c r="C136" s="31"/>
      <c r="D136" s="4"/>
    </row>
    <row r="137" spans="2:4" s="1" customFormat="1" ht="10">
      <c r="B137" s="11"/>
      <c r="C137" s="31"/>
      <c r="D137" s="4"/>
    </row>
    <row r="138" spans="2:4" s="1" customFormat="1" ht="10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2"/>
  <sheetViews>
    <sheetView topLeftCell="A13" workbookViewId="0">
      <selection activeCell="B9" sqref="B9"/>
    </sheetView>
  </sheetViews>
  <sheetFormatPr defaultRowHeight="12.5"/>
  <cols>
    <col min="1" max="1" width="17.26953125" customWidth="1"/>
    <col min="2" max="2" width="21.26953125" customWidth="1"/>
    <col min="3" max="3" width="17.7265625" customWidth="1"/>
    <col min="4" max="4" width="2.26953125" customWidth="1"/>
    <col min="5" max="5" width="12.26953125" customWidth="1"/>
    <col min="6" max="6" width="14.7265625" customWidth="1"/>
  </cols>
  <sheetData>
    <row r="2" spans="1:6">
      <c r="A2" t="s">
        <v>17</v>
      </c>
      <c r="F2" s="20" t="s">
        <v>18</v>
      </c>
    </row>
    <row r="3" spans="1:6">
      <c r="A3" t="s">
        <v>19</v>
      </c>
      <c r="F3" s="20" t="s">
        <v>20</v>
      </c>
    </row>
    <row r="5" spans="1:6">
      <c r="A5" t="str">
        <f>Rekapitulace!$A$1</f>
        <v>Ing.Michaela Pelikánová</v>
      </c>
    </row>
    <row r="8" spans="1:6" ht="126" customHeight="1"/>
    <row r="9" spans="1:6" ht="22.5" customHeight="1">
      <c r="B9" s="21" t="s">
        <v>315</v>
      </c>
    </row>
    <row r="10" spans="1:6" ht="36.75" customHeight="1">
      <c r="B10" t="s">
        <v>21</v>
      </c>
      <c r="C10" s="22" t="str">
        <f>'Položkový rozpočet'!$D$1</f>
        <v xml:space="preserve">623 - Horní Slavkov-hospodaření s dešťovou vodou                    </v>
      </c>
    </row>
    <row r="11" spans="1:6" ht="26.25" customHeight="1">
      <c r="B11" t="s">
        <v>22</v>
      </c>
      <c r="C11" s="22" t="str">
        <f>'Položkový rozpočet'!$D$2</f>
        <v xml:space="preserve">6230010 - D1.SO 658-KODUS                  </v>
      </c>
    </row>
    <row r="12" spans="1:6" ht="24.75" customHeight="1">
      <c r="B12" t="s">
        <v>23</v>
      </c>
      <c r="C12" t="s">
        <v>302</v>
      </c>
    </row>
    <row r="13" spans="1:6" ht="24.75" customHeight="1">
      <c r="C13" s="24" t="s">
        <v>303</v>
      </c>
    </row>
    <row r="18" spans="1:6" ht="21.75" customHeight="1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>
      <c r="B19" t="s">
        <v>26</v>
      </c>
      <c r="C19" s="26">
        <f>'Položkový rozpočet'!H290</f>
        <v>0</v>
      </c>
      <c r="D19" t="s">
        <v>25</v>
      </c>
    </row>
    <row r="20" spans="1:6" ht="24.75" customHeight="1">
      <c r="C20" s="26"/>
    </row>
    <row r="21" spans="1:6">
      <c r="B21" t="s">
        <v>314</v>
      </c>
      <c r="C21" s="26">
        <f>'Položkový rozpočet'!F291</f>
        <v>0</v>
      </c>
      <c r="D21" t="s">
        <v>25</v>
      </c>
    </row>
    <row r="22" spans="1:6" ht="26.25" customHeight="1">
      <c r="B22" t="s">
        <v>27</v>
      </c>
      <c r="C22" s="27">
        <f>'Položkový rozpočet'!I293</f>
        <v>57.694860000000006</v>
      </c>
      <c r="D22" t="s">
        <v>28</v>
      </c>
    </row>
    <row r="31" spans="1:6">
      <c r="E31" t="s">
        <v>29</v>
      </c>
      <c r="F31" t="s">
        <v>304</v>
      </c>
    </row>
    <row r="32" spans="1:6">
      <c r="E32" t="s">
        <v>30</v>
      </c>
      <c r="F32" s="25">
        <v>43436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asd</cp:lastModifiedBy>
  <cp:lastPrinted>2004-04-17T21:26:00Z</cp:lastPrinted>
  <dcterms:created xsi:type="dcterms:W3CDTF">1999-10-27T12:59:00Z</dcterms:created>
  <dcterms:modified xsi:type="dcterms:W3CDTF">2018-12-02T15:33:08Z</dcterms:modified>
</cp:coreProperties>
</file>