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A:\Archiv_Akce\2019\P11_Horní Slavkov chodník\rozpočet\aktualizace\"/>
    </mc:Choice>
  </mc:AlternateContent>
  <bookViews>
    <workbookView xWindow="0" yWindow="0" windowWidth="0" windowHeight="0"/>
  </bookViews>
  <sheets>
    <sheet name="Rekapitulace stavby" sheetId="1" r:id="rId1"/>
    <sheet name="SO 101 - Chodník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Chodník'!$C$121:$K$210</definedName>
    <definedName name="_xlnm.Print_Area" localSheetId="1">'SO 101 - Chodník'!$C$4:$J$76,'SO 101 - Chodník'!$C$82:$J$103,'SO 101 - Chodník'!$C$109:$K$210</definedName>
    <definedName name="_xlnm.Print_Titles" localSheetId="1">'SO 101 - Chodník'!$121:$121</definedName>
    <definedName name="_xlnm._FilterDatabase" localSheetId="2" hidden="1">'VRN - Vedlejší rozpočtové...'!$C$119:$K$130</definedName>
    <definedName name="_xlnm.Print_Area" localSheetId="2">'VRN - Vedlejší rozpočtové...'!$C$4:$J$76,'VRN - Vedlejší rozpočtové...'!$C$82:$J$101,'VRN - Vedlejší rozpočtové...'!$C$107:$K$130</definedName>
    <definedName name="_xlnm.Print_Titles" localSheetId="2">'VRN - Vedlejší rozpočtové...'!$119:$119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6"/>
  <c i="3"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2" r="J37"/>
  <c r="J36"/>
  <c i="1" r="AY95"/>
  <c i="2" r="J35"/>
  <c i="1" r="AX95"/>
  <c i="2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1" r="L90"/>
  <c r="AM90"/>
  <c r="AM89"/>
  <c r="L89"/>
  <c r="AM87"/>
  <c r="L87"/>
  <c r="L85"/>
  <c r="L84"/>
  <c i="3" r="J123"/>
  <c i="2" r="J131"/>
  <c r="BK166"/>
  <c r="J164"/>
  <c r="J162"/>
  <c r="J156"/>
  <c r="J152"/>
  <c r="J148"/>
  <c r="J144"/>
  <c r="J140"/>
  <c r="J136"/>
  <c r="BK133"/>
  <c r="J126"/>
  <c r="J210"/>
  <c r="J200"/>
  <c r="BK172"/>
  <c r="BK208"/>
  <c r="BK199"/>
  <c r="J198"/>
  <c r="J196"/>
  <c r="J191"/>
  <c r="J189"/>
  <c r="BK184"/>
  <c r="J182"/>
  <c r="BK176"/>
  <c r="J207"/>
  <c r="J203"/>
  <c i="3" r="BK123"/>
  <c r="BK126"/>
  <c i="2" r="J129"/>
  <c r="J166"/>
  <c r="J159"/>
  <c r="J153"/>
  <c r="J149"/>
  <c r="J146"/>
  <c r="J142"/>
  <c r="J138"/>
  <c r="J135"/>
  <c r="BK129"/>
  <c r="J125"/>
  <c r="BK200"/>
  <c r="J174"/>
  <c r="BK169"/>
  <c r="BK207"/>
  <c r="BK198"/>
  <c r="J197"/>
  <c r="BK191"/>
  <c r="BK186"/>
  <c r="BK183"/>
  <c r="BK174"/>
  <c r="BK126"/>
  <c r="J205"/>
  <c r="J133"/>
  <c r="BK125"/>
  <c r="BK164"/>
  <c r="BK159"/>
  <c r="BK153"/>
  <c r="BK149"/>
  <c r="BK146"/>
  <c r="BK142"/>
  <c r="BK138"/>
  <c r="BK135"/>
  <c r="BK131"/>
  <c r="BK210"/>
  <c r="J202"/>
  <c r="J176"/>
  <c r="J172"/>
  <c r="J208"/>
  <c r="J199"/>
  <c r="BK197"/>
  <c r="BK195"/>
  <c r="BK189"/>
  <c r="J187"/>
  <c r="J184"/>
  <c r="BK182"/>
  <c r="BK178"/>
  <c r="J128"/>
  <c r="BK203"/>
  <c i="3" r="J126"/>
  <c r="J129"/>
  <c i="2" r="J134"/>
  <c r="J169"/>
  <c r="BK162"/>
  <c r="BK156"/>
  <c r="BK152"/>
  <c r="BK148"/>
  <c r="BK144"/>
  <c r="BK140"/>
  <c r="BK136"/>
  <c r="BK134"/>
  <c r="BK128"/>
  <c i="1" r="AS94"/>
  <c i="2" r="BK196"/>
  <c r="J195"/>
  <c r="BK187"/>
  <c r="J186"/>
  <c r="J183"/>
  <c r="J178"/>
  <c r="BK205"/>
  <c r="BK202"/>
  <c i="3" r="BK129"/>
  <c i="2" l="1" r="BK124"/>
  <c r="J124"/>
  <c r="J98"/>
  <c r="BK155"/>
  <c r="J155"/>
  <c r="J99"/>
  <c r="P181"/>
  <c r="T201"/>
  <c r="T124"/>
  <c r="T123"/>
  <c r="T122"/>
  <c r="T155"/>
  <c r="T181"/>
  <c r="P201"/>
  <c r="R124"/>
  <c r="R155"/>
  <c r="R181"/>
  <c r="P124"/>
  <c r="P123"/>
  <c r="P122"/>
  <c i="1" r="AU95"/>
  <c i="2" r="P155"/>
  <c r="BK181"/>
  <c r="J181"/>
  <c r="J100"/>
  <c r="BK201"/>
  <c r="J201"/>
  <c r="J101"/>
  <c r="R201"/>
  <c i="3" r="BK122"/>
  <c r="J122"/>
  <c r="J98"/>
  <c i="2" r="BK209"/>
  <c r="J209"/>
  <c r="J102"/>
  <c i="3" r="BK125"/>
  <c r="J125"/>
  <c r="J99"/>
  <c r="BK128"/>
  <c r="J128"/>
  <c r="J100"/>
  <c r="J89"/>
  <c r="E85"/>
  <c r="BE123"/>
  <c r="F92"/>
  <c r="BE129"/>
  <c r="BE126"/>
  <c i="2" r="BE202"/>
  <c r="BE203"/>
  <c r="BE205"/>
  <c r="F92"/>
  <c r="BE125"/>
  <c r="BE129"/>
  <c r="BE176"/>
  <c r="BE178"/>
  <c r="BE182"/>
  <c r="BE183"/>
  <c r="BE184"/>
  <c r="BE186"/>
  <c r="BE187"/>
  <c r="BE189"/>
  <c r="BE191"/>
  <c r="BE195"/>
  <c r="BE196"/>
  <c r="BE197"/>
  <c r="BE198"/>
  <c r="BE199"/>
  <c r="BE207"/>
  <c r="BE208"/>
  <c r="BE172"/>
  <c r="BE174"/>
  <c r="BE210"/>
  <c r="BE200"/>
  <c r="E85"/>
  <c r="J116"/>
  <c r="BE128"/>
  <c r="BE131"/>
  <c r="BE133"/>
  <c r="BE134"/>
  <c r="BE135"/>
  <c r="BE136"/>
  <c r="BE138"/>
  <c r="BE140"/>
  <c r="BE142"/>
  <c r="BE144"/>
  <c r="BE146"/>
  <c r="BE148"/>
  <c r="BE149"/>
  <c r="BE152"/>
  <c r="BE153"/>
  <c r="BE156"/>
  <c r="BE159"/>
  <c r="BE162"/>
  <c r="BE164"/>
  <c r="BE166"/>
  <c r="BE169"/>
  <c r="BE126"/>
  <c r="F34"/>
  <c i="1" r="BA95"/>
  <c i="3" r="J34"/>
  <c i="1" r="AW96"/>
  <c r="AU94"/>
  <c i="2" r="F35"/>
  <c i="1" r="BB95"/>
  <c i="3" r="F34"/>
  <c i="1" r="BA96"/>
  <c i="2" r="J34"/>
  <c i="1" r="AW95"/>
  <c i="3" r="F35"/>
  <c i="1" r="BB96"/>
  <c i="2" r="F36"/>
  <c i="1" r="BC95"/>
  <c i="3" r="F37"/>
  <c i="1" r="BD96"/>
  <c i="2" r="F37"/>
  <c i="1" r="BD95"/>
  <c i="3" r="F36"/>
  <c i="1" r="BC96"/>
  <c i="2" l="1" r="R123"/>
  <c r="R122"/>
  <c r="BK123"/>
  <c r="J123"/>
  <c r="J97"/>
  <c i="3" r="BK121"/>
  <c r="BK120"/>
  <c r="J120"/>
  <c r="J96"/>
  <c i="2" r="J33"/>
  <c i="1" r="AV95"/>
  <c r="AT95"/>
  <c i="3" r="F33"/>
  <c i="1" r="AZ96"/>
  <c r="BA94"/>
  <c r="W30"/>
  <c r="BC94"/>
  <c r="W32"/>
  <c i="3" r="J33"/>
  <c i="1" r="AV96"/>
  <c r="AT96"/>
  <c i="2" r="F33"/>
  <c i="1" r="AZ95"/>
  <c r="BD94"/>
  <c r="W33"/>
  <c r="BB94"/>
  <c r="W31"/>
  <c i="3" l="1" r="J121"/>
  <c r="J97"/>
  <c i="2" r="BK122"/>
  <c r="J122"/>
  <c i="3" r="J30"/>
  <c i="1" r="AG96"/>
  <c i="2" r="J30"/>
  <c i="1" r="AG95"/>
  <c r="AZ94"/>
  <c r="W29"/>
  <c r="AX94"/>
  <c r="AW94"/>
  <c r="AK30"/>
  <c r="AY94"/>
  <c i="2" l="1" r="J39"/>
  <c i="3" r="J39"/>
  <c i="2" r="J96"/>
  <c i="1" r="AN95"/>
  <c r="AN96"/>
  <c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<sst xmlns="http://schemas.openxmlformats.org/spreadsheetml/2006/main">
  <si>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</si>
  <si>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</si>
  <si>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</si>
  <si>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</si>
  <si>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</si>
  <si>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{44c93ecf-7e1e-4821-b28f-1bcc9dfe75fd}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</si>
  <si>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</si>
  <si>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</si>
  <si>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</si>
  <si>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</si>
  <si>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</si>
  <si>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</si>
  <si>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</si>
  <si>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</si>
  <si>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P112019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</si>
  <si>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</si>
  <si>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</si>
  <si>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zpevněných ploch v ul. Větrná, Horní Slavkov</t>
  </si>
  <si>
    <t>KSO:</t>
  </si>
  <si>
    <t>CC-CZ:</t>
  </si>
  <si>
    <t>Místo:</t>
  </si>
  <si>
    <t>Horní Slavkov</t>
  </si>
  <si>
    <t>Datum:</t>
  </si>
  <si>
    <t>10. 9. 2024</t>
  </si>
  <si>
    <t>Zadavatel:</t>
  </si>
  <si>
    <t>IČ:</t>
  </si>
  <si>
    <t>00259322</t>
  </si>
  <si>
    <t>Město Horní Slavkov</t>
  </si>
  <si>
    <t>DIČ:</t>
  </si>
  <si>
    <t>CZ00259322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</si>
  <si>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</si>
  <si>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</si>
  <si>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</si>
  <si>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</si>
  <si>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</si>
  <si>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</si>
  <si>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</si>
  <si>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</si>
  <si>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</si>
  <si>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</si>
  <si>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</si>
  <si>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</si>
  <si>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</si>
  <si>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</si>
  <si>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</si>
  <si>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</si>
  <si>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</si>
  <si>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</si>
  <si>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</si>
  <si>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</si>
  <si>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</si>
  <si>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</si>
  <si>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</si>
  <si>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</si>
  <si>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</si>
  <si>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</si>
  <si>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</si>
  <si>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</si>
  <si>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</si>
  <si>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</si>
  <si>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</si>
  <si>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</si>
  <si>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</si>
  <si>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</si>
  <si>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</si>
  <si>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</si>
  <si>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</si>
  <si>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</si>
  <si>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</si>
  <si>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</si>
  <si>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</si>
  <si>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</si>
  <si>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</si>
  <si>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</si>
  <si>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</si>
  <si>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</si>
  <si>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</si>
  <si>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</si>
  <si>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</si>
  <si>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</si>
  <si>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</si>
  <si>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</si>
  <si>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</si>
  <si>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</si>
  <si>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</si>
  <si>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</t>
  </si>
  <si>
    <t>STA</t>
  </si>
  <si>
    <t>1</t>
  </si>
  <si>
    <t>{3b1aee40-e174-4df0-aaad-3c0f68f1e17e}</t>
  </si>
  <si>
    <t>2</t>
  </si>
  <si>
    <t>VRN</t>
  </si>
  <si>
    <t>Vedlejší rozpočtové náklady</t>
  </si>
  <si>
    <t>{f6b6c8c6-8cb5-4bf4-82fc-7bf78c38b948}</t>
  </si>
  <si>
    <t>KRYCÍ LIST SOUPISU PRACÍ</t>
  </si>
  <si>
    <t>Objekt:</t>
  </si>
  <si>
    <t>SO 101 -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</si>
  <si>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</si>
  <si>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</si>
  <si>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</si>
  <si>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</si>
  <si>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</si>
  <si>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</si>
  <si>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</si>
  <si>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</si>
  <si>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</si>
  <si>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</si>
  <si>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</si>
  <si>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</si>
  <si>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</si>
  <si>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</si>
  <si>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</si>
  <si>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</si>
  <si>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</si>
  <si>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</si>
  <si>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</si>
  <si>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</si>
  <si>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</si>
  <si>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</si>
  <si>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</si>
  <si>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</si>
  <si>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</si>
  <si>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</si>
  <si>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</si>
  <si>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</si>
  <si>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</si>
  <si>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</si>
  <si>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</si>
  <si>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</si>
  <si>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</si>
  <si>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</si>
  <si>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-781906769</t>
  </si>
  <si>
    <t>113106123</t>
  </si>
  <si>
    <t>Rozebrání dlažeb ze zámkových dlaždic komunikací pro pěší ručně</t>
  </si>
  <si>
    <t>-1981497375</t>
  </si>
  <si>
    <t>P</t>
  </si>
  <si>
    <t>Poznámka k položce:_x000d_
Přeskládání napojení chodníku</t>
  </si>
  <si>
    <t>3</t>
  </si>
  <si>
    <t>113106171</t>
  </si>
  <si>
    <t>Rozebrání dlažeb vozovek ze zámkové dlažby s ložem z kameniva ručně</t>
  </si>
  <si>
    <t>828731635</t>
  </si>
  <si>
    <t>113107322</t>
  </si>
  <si>
    <t>Odstranění podkladu z kameniva drceného tl přes 100 do 200 mm strojně pl do 50 m2</t>
  </si>
  <si>
    <t>-747774829</t>
  </si>
  <si>
    <t>VV</t>
  </si>
  <si>
    <t>21+6</t>
  </si>
  <si>
    <t>5</t>
  </si>
  <si>
    <t>113107343</t>
  </si>
  <si>
    <t>Odstranění podkladu živičného tl přes 100 do 150 mm strojně pl do 50 m2</t>
  </si>
  <si>
    <t>835570157</t>
  </si>
  <si>
    <t>6</t>
  </si>
  <si>
    <t>113202111</t>
  </si>
  <si>
    <t>Vytrhání obrub krajníků obrubníků stojatých</t>
  </si>
  <si>
    <t>m</t>
  </si>
  <si>
    <t>1997810866</t>
  </si>
  <si>
    <t>7</t>
  </si>
  <si>
    <t>121151103</t>
  </si>
  <si>
    <t>Sejmutí ornice plochy do 100 m2 tl vrstvy do 200 mm strojně</t>
  </si>
  <si>
    <t>-1540746246</t>
  </si>
  <si>
    <t>8</t>
  </si>
  <si>
    <t>122452204</t>
  </si>
  <si>
    <t>Odkopávky a prokopávky nezapažené pro silnice a dálnice v hornině třídy těžitelnosti II objem do 500 m3 strojně</t>
  </si>
  <si>
    <t>m3</t>
  </si>
  <si>
    <t>2130841746</t>
  </si>
  <si>
    <t>9</t>
  </si>
  <si>
    <t>162751117</t>
  </si>
  <si>
    <t>Vodorovné přemístění přes 9 000 do 10000 m výkopku/sypaniny z horniny třídy těžitelnosti I skupiny 1 až 3</t>
  </si>
  <si>
    <t>253310738</t>
  </si>
  <si>
    <t>9,7+20</t>
  </si>
  <si>
    <t>10</t>
  </si>
  <si>
    <t>162751119</t>
  </si>
  <si>
    <t>Příplatek k vodorovnému přemístění výkopku/sypaniny z horniny třídy těžitelnosti I skupiny 1 až 3 ZKD 1000 m přes 10000 m</t>
  </si>
  <si>
    <t>1559504277</t>
  </si>
  <si>
    <t>29,7*18</t>
  </si>
  <si>
    <t>11</t>
  </si>
  <si>
    <t>171152112</t>
  </si>
  <si>
    <t>Uložení sypaniny z hornin nesoudržných a sypkých do násypů zhutněných mimo aktivní zónu silnic a dálnic</t>
  </si>
  <si>
    <t>495600050</t>
  </si>
  <si>
    <t>12</t>
  </si>
  <si>
    <t>M</t>
  </si>
  <si>
    <t>10364100</t>
  </si>
  <si>
    <t>zemina pro terénní úpravy - tříděná</t>
  </si>
  <si>
    <t>t</t>
  </si>
  <si>
    <t>-247042770</t>
  </si>
  <si>
    <t>2*2</t>
  </si>
  <si>
    <t>13</t>
  </si>
  <si>
    <t>171201231</t>
  </si>
  <si>
    <t>Poplatek za uložení zeminy a kamení na recyklační skládce (skládkovné) kód odpadu 17 05 04</t>
  </si>
  <si>
    <t>-429487637</t>
  </si>
  <si>
    <t>29,7*2 'Přepočtené koeficientem množství</t>
  </si>
  <si>
    <t>14</t>
  </si>
  <si>
    <t>181951114</t>
  </si>
  <si>
    <t>Úprava pláně v hornině třídy těžitelnosti II skupiny 4 a 5 se zhutněním strojně</t>
  </si>
  <si>
    <t>-719999016</t>
  </si>
  <si>
    <t>6+53+21+(45+14+35)*0,15</t>
  </si>
  <si>
    <t>181351003</t>
  </si>
  <si>
    <t>Rozprostření ornice tl vrstvy do 200 mm pl do 100 m2 v rovině nebo ve svahu do 1:5 strojně</t>
  </si>
  <si>
    <t>-1485512047</t>
  </si>
  <si>
    <t>16</t>
  </si>
  <si>
    <t>10364101</t>
  </si>
  <si>
    <t>zemina pro terénní úpravy - ornice</t>
  </si>
  <si>
    <t>1352661899</t>
  </si>
  <si>
    <t>40*0,1</t>
  </si>
  <si>
    <t>4*2 'Přepočtené koeficientem množství</t>
  </si>
  <si>
    <t>17</t>
  </si>
  <si>
    <t>181411121</t>
  </si>
  <si>
    <t>Založení lučního trávníku výsevem pl do 1000 m2 v rovině a ve svahu do 1:5</t>
  </si>
  <si>
    <t>-783669123</t>
  </si>
  <si>
    <t>18</t>
  </si>
  <si>
    <t>00572470</t>
  </si>
  <si>
    <t>osivo směs travní univerzál</t>
  </si>
  <si>
    <t>kg</t>
  </si>
  <si>
    <t>-2104221485</t>
  </si>
  <si>
    <t>40*0,02 'Přepočtené koeficientem množství</t>
  </si>
  <si>
    <t>Komunikace pozemní</t>
  </si>
  <si>
    <t>19</t>
  </si>
  <si>
    <t>564851111</t>
  </si>
  <si>
    <t>Podklad ze štěrkodrtě ŠD plochy přes 100 m2 tl 150 mm</t>
  </si>
  <si>
    <t>1713961781</t>
  </si>
  <si>
    <t>Poznámka k položce:_x000d_
Chodníky, podklad pod doasflatování</t>
  </si>
  <si>
    <t>88+6</t>
  </si>
  <si>
    <t>20</t>
  </si>
  <si>
    <t>564871111</t>
  </si>
  <si>
    <t>Podklad ze štěrkodrtě ŠD plochy přes 100 m2 tl 250 mm</t>
  </si>
  <si>
    <t>-1152113128</t>
  </si>
  <si>
    <t>Poznámka k položce:_x000d_
Přejezdný práh + doskládání dlažby na vjezdu</t>
  </si>
  <si>
    <t>25+2</t>
  </si>
  <si>
    <t>565135111</t>
  </si>
  <si>
    <t>Asfaltový beton vrstva podkladní ACP 16 (obalované kamenivo OKS) tl 50 mm š do 3 m</t>
  </si>
  <si>
    <t>-1956260622</t>
  </si>
  <si>
    <t>Poznámka k položce:_x000d_
Doasfaltování komunikace</t>
  </si>
  <si>
    <t>22</t>
  </si>
  <si>
    <t>577134111</t>
  </si>
  <si>
    <t>Asfaltový beton vrstva obrusná ACO 11+ (ABS) tř. I tl 40 mm š do 3 m z nemodifikovaného asfaltu</t>
  </si>
  <si>
    <t>244199905</t>
  </si>
  <si>
    <t>23</t>
  </si>
  <si>
    <t>573211108</t>
  </si>
  <si>
    <t>Postřik živičný spojovací z asfaltu v množství 0,40 kg/m2</t>
  </si>
  <si>
    <t>1607101258</t>
  </si>
  <si>
    <t>2*6</t>
  </si>
  <si>
    <t>24</t>
  </si>
  <si>
    <t>596211122</t>
  </si>
  <si>
    <t>Kladení zámkové dlažby komunikací pro pěší ručně tl 60 mm skupiny B pl přes 100 do 300 m2</t>
  </si>
  <si>
    <t>833255915</t>
  </si>
  <si>
    <t>Poznámka k položce:_x000d_
Chodníky, přeskládání napojení</t>
  </si>
  <si>
    <t>53+2</t>
  </si>
  <si>
    <t>25</t>
  </si>
  <si>
    <t>59245018</t>
  </si>
  <si>
    <t>dlažba skladebná betonová 200x100mm tl 60mm přírodní</t>
  </si>
  <si>
    <t>-1065749718</t>
  </si>
  <si>
    <t>Poznámka k položce:_x000d_
Chodníky</t>
  </si>
  <si>
    <t>26</t>
  </si>
  <si>
    <t>59245006</t>
  </si>
  <si>
    <t>dlažba pro nevidomé betonová 200x100mm tl 60mm barevná</t>
  </si>
  <si>
    <t>926117914</t>
  </si>
  <si>
    <t>27</t>
  </si>
  <si>
    <t>596212220</t>
  </si>
  <si>
    <t>Kladení zámkové dlažby pozemních komunikací ručně tl 80 mm skupiny B pl do 50 m2</t>
  </si>
  <si>
    <t>779162285</t>
  </si>
  <si>
    <t>Poznámka k položce:_x000d_
Přejezdný práh</t>
  </si>
  <si>
    <t>28</t>
  </si>
  <si>
    <t>59245020</t>
  </si>
  <si>
    <t>dlažba skladebná betonová 200x100mm tl 80mm přírodní</t>
  </si>
  <si>
    <t>937585913</t>
  </si>
  <si>
    <t>Poznámka k položce:_x000d_
Přejezdný práh, doskládání u vjezdu</t>
  </si>
  <si>
    <t>19+2</t>
  </si>
  <si>
    <t>Ostatní konstrukce a práce, bourání</t>
  </si>
  <si>
    <t>29</t>
  </si>
  <si>
    <t>916131213</t>
  </si>
  <si>
    <t>Osazení silničního obrubníku betonového stojatého s boční opěrou do lože z betonu prostého</t>
  </si>
  <si>
    <t>1757169718</t>
  </si>
  <si>
    <t>30</t>
  </si>
  <si>
    <t>59217031</t>
  </si>
  <si>
    <t>obrubník silniční betonový 1000x150x250mm</t>
  </si>
  <si>
    <t>-1606282109</t>
  </si>
  <si>
    <t>31</t>
  </si>
  <si>
    <t>59217029</t>
  </si>
  <si>
    <t>obrubník silniční betonový nájezdový 1000x150x150mm</t>
  </si>
  <si>
    <t>-1793503812</t>
  </si>
  <si>
    <t>Poznámka k položce:_x000d_
Místo pro přecházení</t>
  </si>
  <si>
    <t>32</t>
  </si>
  <si>
    <t>59217030</t>
  </si>
  <si>
    <t>obrubník silniční betonový přechodový 1000x150x150-250mm</t>
  </si>
  <si>
    <t>-1348250741</t>
  </si>
  <si>
    <t>33</t>
  </si>
  <si>
    <t>916131113</t>
  </si>
  <si>
    <t>Osazení silničního obrubníku betonového ležatého s boční opěrou do lože z betonu prostého</t>
  </si>
  <si>
    <t>1604061494</t>
  </si>
  <si>
    <t>34</t>
  </si>
  <si>
    <t>59217057</t>
  </si>
  <si>
    <t>obrubník betonový pro kruhový objezd přímý 200x600x300mm</t>
  </si>
  <si>
    <t>1717081684</t>
  </si>
  <si>
    <t>12,8*1,02 'Přepočtené koeficientem množství</t>
  </si>
  <si>
    <t>35</t>
  </si>
  <si>
    <t>59217056</t>
  </si>
  <si>
    <t>obrubník betonový pro kruhový objezd přechodový R0,5 200x600x300mm</t>
  </si>
  <si>
    <t>2018123181</t>
  </si>
  <si>
    <t>"levý" 0,6</t>
  </si>
  <si>
    <t>"pravý" 0,6</t>
  </si>
  <si>
    <t>Součet</t>
  </si>
  <si>
    <t>36</t>
  </si>
  <si>
    <t>916231213</t>
  </si>
  <si>
    <t>Osazení chodníkového obrubníku betonového stojatého s boční opěrou do lože z betonu prostého</t>
  </si>
  <si>
    <t>452919917</t>
  </si>
  <si>
    <t>37</t>
  </si>
  <si>
    <t>59217016</t>
  </si>
  <si>
    <t>obrubník betonový chodníkový 1000x80x250mm</t>
  </si>
  <si>
    <t>1167991651</t>
  </si>
  <si>
    <t>38</t>
  </si>
  <si>
    <t>966006132</t>
  </si>
  <si>
    <t>Odstranění značek dopravních nebo orientačních se sloupky s betonovými patkami</t>
  </si>
  <si>
    <t>kus</t>
  </si>
  <si>
    <t>-604265491</t>
  </si>
  <si>
    <t>39</t>
  </si>
  <si>
    <t>914511111</t>
  </si>
  <si>
    <t>Montáž sloupku dopravních značek délky do 3,5 m s betonovým základem</t>
  </si>
  <si>
    <t>-1540515714</t>
  </si>
  <si>
    <t>40</t>
  </si>
  <si>
    <t>919735113</t>
  </si>
  <si>
    <t>Řezání stávajícího živičného krytu hl přes 100 do 150 mm</t>
  </si>
  <si>
    <t>134357114</t>
  </si>
  <si>
    <t>41</t>
  </si>
  <si>
    <t>919732211</t>
  </si>
  <si>
    <t>Styčná spára napojení nového živičného povrchu na stávající za tepla š 15 mm hl 25 mm s prořezáním</t>
  </si>
  <si>
    <t>65669190</t>
  </si>
  <si>
    <t>997</t>
  </si>
  <si>
    <t>Přesun sutě</t>
  </si>
  <si>
    <t>42</t>
  </si>
  <si>
    <t>997221561</t>
  </si>
  <si>
    <t>Vodorovná doprava suti z kusových materiálů do 1 km</t>
  </si>
  <si>
    <t>1239746130</t>
  </si>
  <si>
    <t>43</t>
  </si>
  <si>
    <t>997221569</t>
  </si>
  <si>
    <t>Příplatek ZKD 1 km u vodorovné dopravy suti z kusových materiálů</t>
  </si>
  <si>
    <t>1059012712</t>
  </si>
  <si>
    <t>25,969*27</t>
  </si>
  <si>
    <t>44</t>
  </si>
  <si>
    <t>997221861</t>
  </si>
  <si>
    <t>Poplatek za uložení na recyklační skládce (skládkovné) stavebního odpadu z prostého betonu pod kódem 17 01 01</t>
  </si>
  <si>
    <t>2115202694</t>
  </si>
  <si>
    <t>0,51+0,295+8,2</t>
  </si>
  <si>
    <t>45</t>
  </si>
  <si>
    <t>997221873</t>
  </si>
  <si>
    <t>Poplatek za uložení na recyklační skládce (skládkovné) stavebního odpadu zeminy a kamení zatříděného do Katalogu odpadů pod kódem 17 05 04</t>
  </si>
  <si>
    <t>379267902</t>
  </si>
  <si>
    <t>46</t>
  </si>
  <si>
    <t>997221875</t>
  </si>
  <si>
    <t>Poplatek za uložení na recyklační skládce (skládkovné) stavebního odpadu asfaltového bez obsahu dehtu zatříděného do Katalogu odpadů pod kódem 17 03 02</t>
  </si>
  <si>
    <t>-1682605632</t>
  </si>
  <si>
    <t>998</t>
  </si>
  <si>
    <t>Přesun hmot</t>
  </si>
  <si>
    <t>47</t>
  </si>
  <si>
    <t>998223011</t>
  </si>
  <si>
    <t>Přesun hmot pro pozemní komunikace s krytem dlážděným</t>
  </si>
  <si>
    <t>-235203931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</si>
  <si>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</si>
  <si>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</si>
  <si>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</si>
  <si>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</si>
  <si>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</si>
  <si>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</si>
  <si>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</si>
  <si>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Průzkumné, zeměměřičské a projektové práce</t>
  </si>
  <si>
    <t>kpl</t>
  </si>
  <si>
    <t>1024</t>
  </si>
  <si>
    <t>-809262090</t>
  </si>
  <si>
    <t>Poznámka k položce:_x000d_
Průzkumné práce - vytyčení inženýrských sítí_x000d_
Geodetické práce - vytyčení stavby, zaměření skutečného provedení_x000d_
Projektové práce - projektová dokumentace RDS, projektová dokumetace DSPS</t>
  </si>
  <si>
    <t>VRN3</t>
  </si>
  <si>
    <t>Zařízení staveniště</t>
  </si>
  <si>
    <t>030001000</t>
  </si>
  <si>
    <t>1973522381</t>
  </si>
  <si>
    <t>Poznámka k položce:_x000d_
skladáka materiálů, oplocení staveniště, zázemí, DIO, atd.</t>
  </si>
  <si>
    <t>VRN4</t>
  </si>
  <si>
    <t>Inženýrská činnost</t>
  </si>
  <si>
    <t>040001000</t>
  </si>
  <si>
    <t>-625731362</t>
  </si>
  <si>
    <t>Poznámka k položce:_x000d_
zkoušky únosnosti pláně a jednotlivých vrstev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</si>
</sst>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108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P112019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Stavební úpravy zpevněných ploch v ul. Větrná, Horní Slavkov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Horní Slavkov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10. 9. 2024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Horní Slavkov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GEOprojectKV s.r.o.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GEOprojectKV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16.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101 - Chodník'!J30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'SO 101 - Chodník'!P122</f>
        <v>0</v>
      </c>
      <c r="AV95" s="127">
        <f>'SO 101 - Chodník'!J33</f>
        <v>0</v>
      </c>
      <c r="AW95" s="127">
        <f>'SO 101 - Chodník'!J34</f>
        <v>0</v>
      </c>
      <c r="AX95" s="127">
        <f>'SO 101 - Chodník'!J35</f>
        <v>0</v>
      </c>
      <c r="AY95" s="127">
        <f>'SO 101 - Chodník'!J36</f>
        <v>0</v>
      </c>
      <c r="AZ95" s="127">
        <f>'SO 101 - Chodník'!F33</f>
        <v>0</v>
      </c>
      <c r="BA95" s="127">
        <f>'SO 101 - Chodník'!F34</f>
        <v>0</v>
      </c>
      <c r="BB95" s="127">
        <f>'SO 101 - Chodník'!F35</f>
        <v>0</v>
      </c>
      <c r="BC95" s="127">
        <f>'SO 101 - Chodník'!F36</f>
        <v>0</v>
      </c>
      <c r="BD95" s="129">
        <f>'SO 101 - Chodník'!F37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16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'VRN - Vedlejší rozpočtové...'!J30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31">
        <v>0</v>
      </c>
      <c r="AT96" s="132">
        <f>ROUND(SUM(AV96:AW96),2)</f>
        <v>0</v>
      </c>
      <c r="AU96" s="133">
        <f>'VRN - Vedlejší rozpočtové...'!P120</f>
        <v>0</v>
      </c>
      <c r="AV96" s="132">
        <f>'VRN - Vedlejší rozpočtové...'!J33</f>
        <v>0</v>
      </c>
      <c r="AW96" s="132">
        <f>'VRN - Vedlejší rozpočtové...'!J34</f>
        <v>0</v>
      </c>
      <c r="AX96" s="132">
        <f>'VRN - Vedlejší rozpočtové...'!J35</f>
        <v>0</v>
      </c>
      <c r="AY96" s="132">
        <f>'VRN - Vedlejší rozpočtové...'!J36</f>
        <v>0</v>
      </c>
      <c r="AZ96" s="132">
        <f>'VRN - Vedlejší rozpočtové...'!F33</f>
        <v>0</v>
      </c>
      <c r="BA96" s="132">
        <f>'VRN - Vedlejší rozpočtové...'!F34</f>
        <v>0</v>
      </c>
      <c r="BB96" s="132">
        <f>'VRN - Vedlejší rozpočtové...'!F35</f>
        <v>0</v>
      </c>
      <c r="BC96" s="132">
        <f>'VRN - Vedlejší rozpočtové...'!F36</f>
        <v>0</v>
      </c>
      <c r="BD96" s="134">
        <f>'VRN - Vedlejší rozpočtové...'!F37</f>
        <v>0</v>
      </c>
      <c r="BE96" s="7"/>
      <c r="BT96" s="130" t="s">
        <v>87</v>
      </c>
      <c r="BV96" s="130" t="s">
        <v>81</v>
      </c>
      <c r="BW96" s="130" t="s">
        <v>92</v>
      </c>
      <c r="BX96" s="130" t="s">
        <v>5</v>
      </c>
      <c r="CL96" s="130" t="s">
        <v>1</v>
      </c>
      <c r="CM96" s="130" t="s">
        <v>89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q5s0fTVkq/oZIQ8pGe3qantPx8UV5hNzwZKechOSo1kXjzjU7xyQR5akjkYQ4Y3Cc4EGOG94N+YiW2byWK/EKw==" hashValue="5tlIW0PsNdzsUF5zwFCbhJOGAikmtKYvzgibGMVHcpJEo+x5xOYDVUrk5rwPxJqcYdS3ueZO127QgQuQ6W1Pt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Chodník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úpravy zpevněných ploch v ul. Větrná, Horní Slavkov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ROUND((SUM(BE122:BE210)),  2)</f>
        <v>0</v>
      </c>
      <c r="G33" s="37"/>
      <c r="H33" s="37"/>
      <c r="I33" s="154">
        <v>0.20999999999999999</v>
      </c>
      <c r="J33" s="153">
        <f>ROUND(((SUM(BE122:BE210))*I33),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ROUND((SUM(BF122:BF210)),  2)</f>
        <v>0</v>
      </c>
      <c r="G34" s="37"/>
      <c r="H34" s="37"/>
      <c r="I34" s="154">
        <v>0.14999999999999999</v>
      </c>
      <c r="J34" s="153">
        <f>ROUND(((SUM(BF122:BF210))*I34),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ROUND((SUM(BG122:BG210)),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ROUND((SUM(BH122:BH210)),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ROUND((SUM(BI122:BI210)),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úpravy zpevněných ploch v ul. Větrná, Horní Slavkov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Chodník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Horní Slavkov</v>
      </c>
      <c r="G89" s="39"/>
      <c r="H89" s="39"/>
      <c r="I89" s="31" t="s">
        <v>22</v>
      </c>
      <c r="J89" s="78" t="str">
        <f>IF(J12="","",J12)</f>
        <v>10. 9. 2024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Horní Slavkov</v>
      </c>
      <c r="G91" s="39"/>
      <c r="H91" s="39"/>
      <c r="I91" s="31" t="s">
        <v>32</v>
      </c>
      <c r="J91" s="35" t="str">
        <f>E21</f>
        <v>GEOprojectKV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GEOprojectKV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101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102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103</v>
      </c>
      <c r="E99" s="187"/>
      <c r="F99" s="187"/>
      <c r="G99" s="187"/>
      <c r="H99" s="187"/>
      <c r="I99" s="187"/>
      <c r="J99" s="188">
        <f>J155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104</v>
      </c>
      <c r="E100" s="187"/>
      <c r="F100" s="187"/>
      <c r="G100" s="187"/>
      <c r="H100" s="187"/>
      <c r="I100" s="187"/>
      <c r="J100" s="188">
        <f>J181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105</v>
      </c>
      <c r="E101" s="187"/>
      <c r="F101" s="187"/>
      <c r="G101" s="187"/>
      <c r="H101" s="187"/>
      <c r="I101" s="187"/>
      <c r="J101" s="188">
        <f>J201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106</v>
      </c>
      <c r="E102" s="187"/>
      <c r="F102" s="187"/>
      <c r="G102" s="187"/>
      <c r="H102" s="187"/>
      <c r="I102" s="187"/>
      <c r="J102" s="188">
        <f>J209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Stavební úpravy zpevněných ploch v ul. Větrná, Horní Slavkov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94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 101 - Chodník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Horní Slavkov</v>
      </c>
      <c r="G116" s="39"/>
      <c r="H116" s="39"/>
      <c r="I116" s="31" t="s">
        <v>22</v>
      </c>
      <c r="J116" s="78" t="str">
        <f>IF(J12="","",J12)</f>
        <v>10. 9. 2024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Horní Slavkov</v>
      </c>
      <c r="G118" s="39"/>
      <c r="H118" s="39"/>
      <c r="I118" s="31" t="s">
        <v>32</v>
      </c>
      <c r="J118" s="35" t="str">
        <f>E21</f>
        <v>GEOprojectKV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37</v>
      </c>
      <c r="J119" s="35" t="str">
        <f>E24</f>
        <v>GEOprojectKV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108</v>
      </c>
      <c r="D121" s="193" t="s">
        <v>64</v>
      </c>
      <c r="E121" s="193" t="s">
        <v>60</v>
      </c>
      <c r="F121" s="193" t="s">
        <v>61</v>
      </c>
      <c r="G121" s="193" t="s">
        <v>109</v>
      </c>
      <c r="H121" s="193" t="s">
        <v>110</v>
      </c>
      <c r="I121" s="193" t="s">
        <v>111</v>
      </c>
      <c r="J121" s="193" t="s">
        <v>98</v>
      </c>
      <c r="K121" s="194" t="s">
        <v>112</v>
      </c>
      <c r="L121" s="195"/>
      <c r="M121" s="99" t="s">
        <v>1</v>
      </c>
      <c r="N121" s="100" t="s">
        <v>43</v>
      </c>
      <c r="O121" s="100" t="s">
        <v>113</v>
      </c>
      <c r="P121" s="100" t="s">
        <v>114</v>
      </c>
      <c r="Q121" s="100" t="s">
        <v>115</v>
      </c>
      <c r="R121" s="100" t="s">
        <v>116</v>
      </c>
      <c r="S121" s="100" t="s">
        <v>117</v>
      </c>
      <c r="T121" s="101" t="s">
        <v>118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119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98.285430599999998</v>
      </c>
      <c r="S122" s="103"/>
      <c r="T122" s="199">
        <f>T123</f>
        <v>25.969000000000001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100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78</v>
      </c>
      <c r="E123" s="204" t="s">
        <v>120</v>
      </c>
      <c r="F123" s="204" t="s">
        <v>121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P124+P155+P181+P201+P209</f>
        <v>0</v>
      </c>
      <c r="Q123" s="209"/>
      <c r="R123" s="210">
        <f>R124+R155+R181+R201+R209</f>
        <v>98.285430599999998</v>
      </c>
      <c r="S123" s="209"/>
      <c r="T123" s="211">
        <f>T124+T155+T181+T201+T209</f>
        <v>25.969000000000001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87</v>
      </c>
      <c r="AT123" s="213" t="s">
        <v>78</v>
      </c>
      <c r="AU123" s="213" t="s">
        <v>79</v>
      </c>
      <c r="AY123" s="212" t="s">
        <v>122</v>
      </c>
      <c r="BK123" s="214">
        <f>BK124+BK155+BK181+BK201+BK209</f>
        <v>0</v>
      </c>
    </row>
    <row r="124" s="12" customFormat="1" ht="22.8" customHeight="1">
      <c r="A124" s="12"/>
      <c r="B124" s="201"/>
      <c r="C124" s="202"/>
      <c r="D124" s="203" t="s">
        <v>78</v>
      </c>
      <c r="E124" s="215" t="s">
        <v>87</v>
      </c>
      <c r="F124" s="215" t="s">
        <v>123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SUM(P125:P154)</f>
        <v>0</v>
      </c>
      <c r="Q124" s="209"/>
      <c r="R124" s="210">
        <f>SUM(R125:R154)</f>
        <v>12.0008</v>
      </c>
      <c r="S124" s="209"/>
      <c r="T124" s="211">
        <f>SUM(T125:T154)</f>
        <v>25.887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87</v>
      </c>
      <c r="AT124" s="213" t="s">
        <v>78</v>
      </c>
      <c r="AU124" s="213" t="s">
        <v>87</v>
      </c>
      <c r="AY124" s="212" t="s">
        <v>122</v>
      </c>
      <c r="BK124" s="214">
        <f>SUM(BK125:BK154)</f>
        <v>0</v>
      </c>
    </row>
    <row r="125" s="2" customFormat="1" ht="24.15" customHeight="1">
      <c r="A125" s="37"/>
      <c r="B125" s="38"/>
      <c r="C125" s="217" t="s">
        <v>87</v>
      </c>
      <c r="D125" s="217" t="s">
        <v>124</v>
      </c>
      <c r="E125" s="218" t="s">
        <v>125</v>
      </c>
      <c r="F125" s="219" t="s">
        <v>126</v>
      </c>
      <c r="G125" s="220" t="s">
        <v>127</v>
      </c>
      <c r="H125" s="221">
        <v>2</v>
      </c>
      <c r="I125" s="222"/>
      <c r="J125" s="223">
        <f>ROUND(I125*H125,2)</f>
        <v>0</v>
      </c>
      <c r="K125" s="219" t="s">
        <v>128</v>
      </c>
      <c r="L125" s="43"/>
      <c r="M125" s="224" t="s">
        <v>1</v>
      </c>
      <c r="N125" s="225" t="s">
        <v>44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0.255</v>
      </c>
      <c r="T125" s="227">
        <f>S125*H125</f>
        <v>0.51000000000000001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129</v>
      </c>
      <c r="AT125" s="228" t="s">
        <v>124</v>
      </c>
      <c r="AU125" s="228" t="s">
        <v>89</v>
      </c>
      <c r="AY125" s="16" t="s">
        <v>122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87</v>
      </c>
      <c r="BK125" s="229">
        <f>ROUND(I125*H125,2)</f>
        <v>0</v>
      </c>
      <c r="BL125" s="16" t="s">
        <v>129</v>
      </c>
      <c r="BM125" s="228" t="s">
        <v>130</v>
      </c>
    </row>
    <row r="126" s="2" customFormat="1" ht="24.15" customHeight="1">
      <c r="A126" s="37"/>
      <c r="B126" s="38"/>
      <c r="C126" s="217" t="s">
        <v>89</v>
      </c>
      <c r="D126" s="217" t="s">
        <v>124</v>
      </c>
      <c r="E126" s="218" t="s">
        <v>131</v>
      </c>
      <c r="F126" s="219" t="s">
        <v>132</v>
      </c>
      <c r="G126" s="220" t="s">
        <v>127</v>
      </c>
      <c r="H126" s="221">
        <v>2</v>
      </c>
      <c r="I126" s="222"/>
      <c r="J126" s="223">
        <f>ROUND(I126*H126,2)</f>
        <v>0</v>
      </c>
      <c r="K126" s="219" t="s">
        <v>128</v>
      </c>
      <c r="L126" s="43"/>
      <c r="M126" s="224" t="s">
        <v>1</v>
      </c>
      <c r="N126" s="225" t="s">
        <v>44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0.26000000000000001</v>
      </c>
      <c r="T126" s="227">
        <f>S126*H126</f>
        <v>0.52000000000000002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129</v>
      </c>
      <c r="AT126" s="228" t="s">
        <v>124</v>
      </c>
      <c r="AU126" s="228" t="s">
        <v>89</v>
      </c>
      <c r="AY126" s="16" t="s">
        <v>122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87</v>
      </c>
      <c r="BK126" s="229">
        <f>ROUND(I126*H126,2)</f>
        <v>0</v>
      </c>
      <c r="BL126" s="16" t="s">
        <v>129</v>
      </c>
      <c r="BM126" s="228" t="s">
        <v>133</v>
      </c>
    </row>
    <row r="127" s="2" customFormat="1">
      <c r="A127" s="37"/>
      <c r="B127" s="38"/>
      <c r="C127" s="39"/>
      <c r="D127" s="230" t="s">
        <v>134</v>
      </c>
      <c r="E127" s="39"/>
      <c r="F127" s="231" t="s">
        <v>135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134</v>
      </c>
      <c r="AU127" s="16" t="s">
        <v>89</v>
      </c>
    </row>
    <row r="128" s="2" customFormat="1" ht="24.15" customHeight="1">
      <c r="A128" s="37"/>
      <c r="B128" s="38"/>
      <c r="C128" s="217" t="s">
        <v>136</v>
      </c>
      <c r="D128" s="217" t="s">
        <v>124</v>
      </c>
      <c r="E128" s="218" t="s">
        <v>137</v>
      </c>
      <c r="F128" s="219" t="s">
        <v>138</v>
      </c>
      <c r="G128" s="220" t="s">
        <v>127</v>
      </c>
      <c r="H128" s="221">
        <v>1</v>
      </c>
      <c r="I128" s="222"/>
      <c r="J128" s="223">
        <f>ROUND(I128*H128,2)</f>
        <v>0</v>
      </c>
      <c r="K128" s="219" t="s">
        <v>128</v>
      </c>
      <c r="L128" s="43"/>
      <c r="M128" s="224" t="s">
        <v>1</v>
      </c>
      <c r="N128" s="225" t="s">
        <v>44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0.29499999999999998</v>
      </c>
      <c r="T128" s="227">
        <f>S128*H128</f>
        <v>0.29499999999999998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129</v>
      </c>
      <c r="AT128" s="228" t="s">
        <v>124</v>
      </c>
      <c r="AU128" s="228" t="s">
        <v>89</v>
      </c>
      <c r="AY128" s="16" t="s">
        <v>122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87</v>
      </c>
      <c r="BK128" s="229">
        <f>ROUND(I128*H128,2)</f>
        <v>0</v>
      </c>
      <c r="BL128" s="16" t="s">
        <v>129</v>
      </c>
      <c r="BM128" s="228" t="s">
        <v>139</v>
      </c>
    </row>
    <row r="129" s="2" customFormat="1" ht="24.15" customHeight="1">
      <c r="A129" s="37"/>
      <c r="B129" s="38"/>
      <c r="C129" s="217" t="s">
        <v>129</v>
      </c>
      <c r="D129" s="217" t="s">
        <v>124</v>
      </c>
      <c r="E129" s="218" t="s">
        <v>140</v>
      </c>
      <c r="F129" s="219" t="s">
        <v>141</v>
      </c>
      <c r="G129" s="220" t="s">
        <v>127</v>
      </c>
      <c r="H129" s="221">
        <v>27</v>
      </c>
      <c r="I129" s="222"/>
      <c r="J129" s="223">
        <f>ROUND(I129*H129,2)</f>
        <v>0</v>
      </c>
      <c r="K129" s="219" t="s">
        <v>128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0.28999999999999998</v>
      </c>
      <c r="T129" s="227">
        <f>S129*H129</f>
        <v>7.8299999999999992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129</v>
      </c>
      <c r="AT129" s="228" t="s">
        <v>124</v>
      </c>
      <c r="AU129" s="228" t="s">
        <v>89</v>
      </c>
      <c r="AY129" s="16" t="s">
        <v>122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129</v>
      </c>
      <c r="BM129" s="228" t="s">
        <v>142</v>
      </c>
    </row>
    <row r="130" s="13" customFormat="1">
      <c r="A130" s="13"/>
      <c r="B130" s="235"/>
      <c r="C130" s="236"/>
      <c r="D130" s="230" t="s">
        <v>143</v>
      </c>
      <c r="E130" s="237" t="s">
        <v>1</v>
      </c>
      <c r="F130" s="238" t="s">
        <v>144</v>
      </c>
      <c r="G130" s="236"/>
      <c r="H130" s="239">
        <v>27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143</v>
      </c>
      <c r="AU130" s="245" t="s">
        <v>89</v>
      </c>
      <c r="AV130" s="13" t="s">
        <v>89</v>
      </c>
      <c r="AW130" s="13" t="s">
        <v>36</v>
      </c>
      <c r="AX130" s="13" t="s">
        <v>87</v>
      </c>
      <c r="AY130" s="245" t="s">
        <v>122</v>
      </c>
    </row>
    <row r="131" s="2" customFormat="1" ht="24.15" customHeight="1">
      <c r="A131" s="37"/>
      <c r="B131" s="38"/>
      <c r="C131" s="217" t="s">
        <v>145</v>
      </c>
      <c r="D131" s="217" t="s">
        <v>124</v>
      </c>
      <c r="E131" s="218" t="s">
        <v>146</v>
      </c>
      <c r="F131" s="219" t="s">
        <v>147</v>
      </c>
      <c r="G131" s="220" t="s">
        <v>127</v>
      </c>
      <c r="H131" s="221">
        <v>27</v>
      </c>
      <c r="I131" s="222"/>
      <c r="J131" s="223">
        <f>ROUND(I131*H131,2)</f>
        <v>0</v>
      </c>
      <c r="K131" s="219" t="s">
        <v>128</v>
      </c>
      <c r="L131" s="43"/>
      <c r="M131" s="224" t="s">
        <v>1</v>
      </c>
      <c r="N131" s="225" t="s">
        <v>44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0.316</v>
      </c>
      <c r="T131" s="227">
        <f>S131*H131</f>
        <v>8.532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129</v>
      </c>
      <c r="AT131" s="228" t="s">
        <v>124</v>
      </c>
      <c r="AU131" s="228" t="s">
        <v>89</v>
      </c>
      <c r="AY131" s="16" t="s">
        <v>122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87</v>
      </c>
      <c r="BK131" s="229">
        <f>ROUND(I131*H131,2)</f>
        <v>0</v>
      </c>
      <c r="BL131" s="16" t="s">
        <v>129</v>
      </c>
      <c r="BM131" s="228" t="s">
        <v>148</v>
      </c>
    </row>
    <row r="132" s="13" customFormat="1">
      <c r="A132" s="13"/>
      <c r="B132" s="235"/>
      <c r="C132" s="236"/>
      <c r="D132" s="230" t="s">
        <v>143</v>
      </c>
      <c r="E132" s="237" t="s">
        <v>1</v>
      </c>
      <c r="F132" s="238" t="s">
        <v>144</v>
      </c>
      <c r="G132" s="236"/>
      <c r="H132" s="239">
        <v>27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143</v>
      </c>
      <c r="AU132" s="245" t="s">
        <v>89</v>
      </c>
      <c r="AV132" s="13" t="s">
        <v>89</v>
      </c>
      <c r="AW132" s="13" t="s">
        <v>36</v>
      </c>
      <c r="AX132" s="13" t="s">
        <v>87</v>
      </c>
      <c r="AY132" s="245" t="s">
        <v>122</v>
      </c>
    </row>
    <row r="133" s="2" customFormat="1" ht="16.5" customHeight="1">
      <c r="A133" s="37"/>
      <c r="B133" s="38"/>
      <c r="C133" s="217" t="s">
        <v>149</v>
      </c>
      <c r="D133" s="217" t="s">
        <v>124</v>
      </c>
      <c r="E133" s="218" t="s">
        <v>150</v>
      </c>
      <c r="F133" s="219" t="s">
        <v>151</v>
      </c>
      <c r="G133" s="220" t="s">
        <v>152</v>
      </c>
      <c r="H133" s="221">
        <v>40</v>
      </c>
      <c r="I133" s="222"/>
      <c r="J133" s="223">
        <f>ROUND(I133*H133,2)</f>
        <v>0</v>
      </c>
      <c r="K133" s="219" t="s">
        <v>128</v>
      </c>
      <c r="L133" s="43"/>
      <c r="M133" s="224" t="s">
        <v>1</v>
      </c>
      <c r="N133" s="225" t="s">
        <v>44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0.20499999999999999</v>
      </c>
      <c r="T133" s="227">
        <f>S133*H133</f>
        <v>8.1999999999999993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129</v>
      </c>
      <c r="AT133" s="228" t="s">
        <v>124</v>
      </c>
      <c r="AU133" s="228" t="s">
        <v>89</v>
      </c>
      <c r="AY133" s="16" t="s">
        <v>122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87</v>
      </c>
      <c r="BK133" s="229">
        <f>ROUND(I133*H133,2)</f>
        <v>0</v>
      </c>
      <c r="BL133" s="16" t="s">
        <v>129</v>
      </c>
      <c r="BM133" s="228" t="s">
        <v>153</v>
      </c>
    </row>
    <row r="134" s="2" customFormat="1" ht="24.15" customHeight="1">
      <c r="A134" s="37"/>
      <c r="B134" s="38"/>
      <c r="C134" s="217" t="s">
        <v>154</v>
      </c>
      <c r="D134" s="217" t="s">
        <v>124</v>
      </c>
      <c r="E134" s="218" t="s">
        <v>155</v>
      </c>
      <c r="F134" s="219" t="s">
        <v>156</v>
      </c>
      <c r="G134" s="220" t="s">
        <v>127</v>
      </c>
      <c r="H134" s="221">
        <v>97</v>
      </c>
      <c r="I134" s="222"/>
      <c r="J134" s="223">
        <f>ROUND(I134*H134,2)</f>
        <v>0</v>
      </c>
      <c r="K134" s="219" t="s">
        <v>128</v>
      </c>
      <c r="L134" s="43"/>
      <c r="M134" s="224" t="s">
        <v>1</v>
      </c>
      <c r="N134" s="225" t="s">
        <v>44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129</v>
      </c>
      <c r="AT134" s="228" t="s">
        <v>124</v>
      </c>
      <c r="AU134" s="228" t="s">
        <v>89</v>
      </c>
      <c r="AY134" s="16" t="s">
        <v>122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87</v>
      </c>
      <c r="BK134" s="229">
        <f>ROUND(I134*H134,2)</f>
        <v>0</v>
      </c>
      <c r="BL134" s="16" t="s">
        <v>129</v>
      </c>
      <c r="BM134" s="228" t="s">
        <v>157</v>
      </c>
    </row>
    <row r="135" s="2" customFormat="1" ht="37.8" customHeight="1">
      <c r="A135" s="37"/>
      <c r="B135" s="38"/>
      <c r="C135" s="217" t="s">
        <v>158</v>
      </c>
      <c r="D135" s="217" t="s">
        <v>124</v>
      </c>
      <c r="E135" s="218" t="s">
        <v>159</v>
      </c>
      <c r="F135" s="219" t="s">
        <v>160</v>
      </c>
      <c r="G135" s="220" t="s">
        <v>161</v>
      </c>
      <c r="H135" s="221">
        <v>20</v>
      </c>
      <c r="I135" s="222"/>
      <c r="J135" s="223">
        <f>ROUND(I135*H135,2)</f>
        <v>0</v>
      </c>
      <c r="K135" s="219" t="s">
        <v>128</v>
      </c>
      <c r="L135" s="43"/>
      <c r="M135" s="224" t="s">
        <v>1</v>
      </c>
      <c r="N135" s="225" t="s">
        <v>44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129</v>
      </c>
      <c r="AT135" s="228" t="s">
        <v>124</v>
      </c>
      <c r="AU135" s="228" t="s">
        <v>89</v>
      </c>
      <c r="AY135" s="16" t="s">
        <v>122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87</v>
      </c>
      <c r="BK135" s="229">
        <f>ROUND(I135*H135,2)</f>
        <v>0</v>
      </c>
      <c r="BL135" s="16" t="s">
        <v>129</v>
      </c>
      <c r="BM135" s="228" t="s">
        <v>162</v>
      </c>
    </row>
    <row r="136" s="2" customFormat="1" ht="37.8" customHeight="1">
      <c r="A136" s="37"/>
      <c r="B136" s="38"/>
      <c r="C136" s="217" t="s">
        <v>163</v>
      </c>
      <c r="D136" s="217" t="s">
        <v>124</v>
      </c>
      <c r="E136" s="218" t="s">
        <v>164</v>
      </c>
      <c r="F136" s="219" t="s">
        <v>165</v>
      </c>
      <c r="G136" s="220" t="s">
        <v>161</v>
      </c>
      <c r="H136" s="221">
        <v>29.699999999999999</v>
      </c>
      <c r="I136" s="222"/>
      <c r="J136" s="223">
        <f>ROUND(I136*H136,2)</f>
        <v>0</v>
      </c>
      <c r="K136" s="219" t="s">
        <v>128</v>
      </c>
      <c r="L136" s="43"/>
      <c r="M136" s="224" t="s">
        <v>1</v>
      </c>
      <c r="N136" s="225" t="s">
        <v>44</v>
      </c>
      <c r="O136" s="90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129</v>
      </c>
      <c r="AT136" s="228" t="s">
        <v>124</v>
      </c>
      <c r="AU136" s="228" t="s">
        <v>89</v>
      </c>
      <c r="AY136" s="16" t="s">
        <v>122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87</v>
      </c>
      <c r="BK136" s="229">
        <f>ROUND(I136*H136,2)</f>
        <v>0</v>
      </c>
      <c r="BL136" s="16" t="s">
        <v>129</v>
      </c>
      <c r="BM136" s="228" t="s">
        <v>166</v>
      </c>
    </row>
    <row r="137" s="13" customFormat="1">
      <c r="A137" s="13"/>
      <c r="B137" s="235"/>
      <c r="C137" s="236"/>
      <c r="D137" s="230" t="s">
        <v>143</v>
      </c>
      <c r="E137" s="237" t="s">
        <v>1</v>
      </c>
      <c r="F137" s="238" t="s">
        <v>167</v>
      </c>
      <c r="G137" s="236"/>
      <c r="H137" s="239">
        <v>29.699999999999999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143</v>
      </c>
      <c r="AU137" s="245" t="s">
        <v>89</v>
      </c>
      <c r="AV137" s="13" t="s">
        <v>89</v>
      </c>
      <c r="AW137" s="13" t="s">
        <v>36</v>
      </c>
      <c r="AX137" s="13" t="s">
        <v>87</v>
      </c>
      <c r="AY137" s="245" t="s">
        <v>122</v>
      </c>
    </row>
    <row r="138" s="2" customFormat="1" ht="37.8" customHeight="1">
      <c r="A138" s="37"/>
      <c r="B138" s="38"/>
      <c r="C138" s="217" t="s">
        <v>168</v>
      </c>
      <c r="D138" s="217" t="s">
        <v>124</v>
      </c>
      <c r="E138" s="218" t="s">
        <v>169</v>
      </c>
      <c r="F138" s="219" t="s">
        <v>170</v>
      </c>
      <c r="G138" s="220" t="s">
        <v>161</v>
      </c>
      <c r="H138" s="221">
        <v>534.60000000000002</v>
      </c>
      <c r="I138" s="222"/>
      <c r="J138" s="223">
        <f>ROUND(I138*H138,2)</f>
        <v>0</v>
      </c>
      <c r="K138" s="219" t="s">
        <v>128</v>
      </c>
      <c r="L138" s="43"/>
      <c r="M138" s="224" t="s">
        <v>1</v>
      </c>
      <c r="N138" s="225" t="s">
        <v>44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129</v>
      </c>
      <c r="AT138" s="228" t="s">
        <v>124</v>
      </c>
      <c r="AU138" s="228" t="s">
        <v>89</v>
      </c>
      <c r="AY138" s="16" t="s">
        <v>122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87</v>
      </c>
      <c r="BK138" s="229">
        <f>ROUND(I138*H138,2)</f>
        <v>0</v>
      </c>
      <c r="BL138" s="16" t="s">
        <v>129</v>
      </c>
      <c r="BM138" s="228" t="s">
        <v>171</v>
      </c>
    </row>
    <row r="139" s="13" customFormat="1">
      <c r="A139" s="13"/>
      <c r="B139" s="235"/>
      <c r="C139" s="236"/>
      <c r="D139" s="230" t="s">
        <v>143</v>
      </c>
      <c r="E139" s="237" t="s">
        <v>1</v>
      </c>
      <c r="F139" s="238" t="s">
        <v>172</v>
      </c>
      <c r="G139" s="236"/>
      <c r="H139" s="239">
        <v>534.60000000000002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143</v>
      </c>
      <c r="AU139" s="245" t="s">
        <v>89</v>
      </c>
      <c r="AV139" s="13" t="s">
        <v>89</v>
      </c>
      <c r="AW139" s="13" t="s">
        <v>36</v>
      </c>
      <c r="AX139" s="13" t="s">
        <v>87</v>
      </c>
      <c r="AY139" s="245" t="s">
        <v>122</v>
      </c>
    </row>
    <row r="140" s="2" customFormat="1" ht="33" customHeight="1">
      <c r="A140" s="37"/>
      <c r="B140" s="38"/>
      <c r="C140" s="217" t="s">
        <v>173</v>
      </c>
      <c r="D140" s="217" t="s">
        <v>124</v>
      </c>
      <c r="E140" s="218" t="s">
        <v>174</v>
      </c>
      <c r="F140" s="219" t="s">
        <v>175</v>
      </c>
      <c r="G140" s="220" t="s">
        <v>161</v>
      </c>
      <c r="H140" s="221">
        <v>3</v>
      </c>
      <c r="I140" s="222"/>
      <c r="J140" s="223">
        <f>ROUND(I140*H140,2)</f>
        <v>0</v>
      </c>
      <c r="K140" s="219" t="s">
        <v>128</v>
      </c>
      <c r="L140" s="43"/>
      <c r="M140" s="224" t="s">
        <v>1</v>
      </c>
      <c r="N140" s="225" t="s">
        <v>44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129</v>
      </c>
      <c r="AT140" s="228" t="s">
        <v>124</v>
      </c>
      <c r="AU140" s="228" t="s">
        <v>89</v>
      </c>
      <c r="AY140" s="16" t="s">
        <v>122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87</v>
      </c>
      <c r="BK140" s="229">
        <f>ROUND(I140*H140,2)</f>
        <v>0</v>
      </c>
      <c r="BL140" s="16" t="s">
        <v>129</v>
      </c>
      <c r="BM140" s="228" t="s">
        <v>176</v>
      </c>
    </row>
    <row r="141" s="13" customFormat="1">
      <c r="A141" s="13"/>
      <c r="B141" s="235"/>
      <c r="C141" s="236"/>
      <c r="D141" s="230" t="s">
        <v>143</v>
      </c>
      <c r="E141" s="237" t="s">
        <v>1</v>
      </c>
      <c r="F141" s="238" t="s">
        <v>136</v>
      </c>
      <c r="G141" s="236"/>
      <c r="H141" s="239">
        <v>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143</v>
      </c>
      <c r="AU141" s="245" t="s">
        <v>89</v>
      </c>
      <c r="AV141" s="13" t="s">
        <v>89</v>
      </c>
      <c r="AW141" s="13" t="s">
        <v>36</v>
      </c>
      <c r="AX141" s="13" t="s">
        <v>87</v>
      </c>
      <c r="AY141" s="245" t="s">
        <v>122</v>
      </c>
    </row>
    <row r="142" s="2" customFormat="1" ht="16.5" customHeight="1">
      <c r="A142" s="37"/>
      <c r="B142" s="38"/>
      <c r="C142" s="246" t="s">
        <v>177</v>
      </c>
      <c r="D142" s="246" t="s">
        <v>178</v>
      </c>
      <c r="E142" s="247" t="s">
        <v>179</v>
      </c>
      <c r="F142" s="248" t="s">
        <v>180</v>
      </c>
      <c r="G142" s="249" t="s">
        <v>181</v>
      </c>
      <c r="H142" s="250">
        <v>4</v>
      </c>
      <c r="I142" s="251"/>
      <c r="J142" s="252">
        <f>ROUND(I142*H142,2)</f>
        <v>0</v>
      </c>
      <c r="K142" s="248" t="s">
        <v>128</v>
      </c>
      <c r="L142" s="253"/>
      <c r="M142" s="254" t="s">
        <v>1</v>
      </c>
      <c r="N142" s="255" t="s">
        <v>44</v>
      </c>
      <c r="O142" s="90"/>
      <c r="P142" s="226">
        <f>O142*H142</f>
        <v>0</v>
      </c>
      <c r="Q142" s="226">
        <v>1</v>
      </c>
      <c r="R142" s="226">
        <f>Q142*H142</f>
        <v>4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158</v>
      </c>
      <c r="AT142" s="228" t="s">
        <v>178</v>
      </c>
      <c r="AU142" s="228" t="s">
        <v>89</v>
      </c>
      <c r="AY142" s="16" t="s">
        <v>122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87</v>
      </c>
      <c r="BK142" s="229">
        <f>ROUND(I142*H142,2)</f>
        <v>0</v>
      </c>
      <c r="BL142" s="16" t="s">
        <v>129</v>
      </c>
      <c r="BM142" s="228" t="s">
        <v>182</v>
      </c>
    </row>
    <row r="143" s="13" customFormat="1">
      <c r="A143" s="13"/>
      <c r="B143" s="235"/>
      <c r="C143" s="236"/>
      <c r="D143" s="230" t="s">
        <v>143</v>
      </c>
      <c r="E143" s="237" t="s">
        <v>1</v>
      </c>
      <c r="F143" s="238" t="s">
        <v>183</v>
      </c>
      <c r="G143" s="236"/>
      <c r="H143" s="239">
        <v>4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143</v>
      </c>
      <c r="AU143" s="245" t="s">
        <v>89</v>
      </c>
      <c r="AV143" s="13" t="s">
        <v>89</v>
      </c>
      <c r="AW143" s="13" t="s">
        <v>36</v>
      </c>
      <c r="AX143" s="13" t="s">
        <v>87</v>
      </c>
      <c r="AY143" s="245" t="s">
        <v>122</v>
      </c>
    </row>
    <row r="144" s="2" customFormat="1" ht="33" customHeight="1">
      <c r="A144" s="37"/>
      <c r="B144" s="38"/>
      <c r="C144" s="217" t="s">
        <v>184</v>
      </c>
      <c r="D144" s="217" t="s">
        <v>124</v>
      </c>
      <c r="E144" s="218" t="s">
        <v>185</v>
      </c>
      <c r="F144" s="219" t="s">
        <v>186</v>
      </c>
      <c r="G144" s="220" t="s">
        <v>181</v>
      </c>
      <c r="H144" s="221">
        <v>59.399999999999999</v>
      </c>
      <c r="I144" s="222"/>
      <c r="J144" s="223">
        <f>ROUND(I144*H144,2)</f>
        <v>0</v>
      </c>
      <c r="K144" s="219" t="s">
        <v>128</v>
      </c>
      <c r="L144" s="43"/>
      <c r="M144" s="224" t="s">
        <v>1</v>
      </c>
      <c r="N144" s="225" t="s">
        <v>44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129</v>
      </c>
      <c r="AT144" s="228" t="s">
        <v>124</v>
      </c>
      <c r="AU144" s="228" t="s">
        <v>89</v>
      </c>
      <c r="AY144" s="16" t="s">
        <v>122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87</v>
      </c>
      <c r="BK144" s="229">
        <f>ROUND(I144*H144,2)</f>
        <v>0</v>
      </c>
      <c r="BL144" s="16" t="s">
        <v>129</v>
      </c>
      <c r="BM144" s="228" t="s">
        <v>187</v>
      </c>
    </row>
    <row r="145" s="13" customFormat="1">
      <c r="A145" s="13"/>
      <c r="B145" s="235"/>
      <c r="C145" s="236"/>
      <c r="D145" s="230" t="s">
        <v>143</v>
      </c>
      <c r="E145" s="236"/>
      <c r="F145" s="238" t="s">
        <v>188</v>
      </c>
      <c r="G145" s="236"/>
      <c r="H145" s="239">
        <v>59.399999999999999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143</v>
      </c>
      <c r="AU145" s="245" t="s">
        <v>89</v>
      </c>
      <c r="AV145" s="13" t="s">
        <v>89</v>
      </c>
      <c r="AW145" s="13" t="s">
        <v>4</v>
      </c>
      <c r="AX145" s="13" t="s">
        <v>87</v>
      </c>
      <c r="AY145" s="245" t="s">
        <v>122</v>
      </c>
    </row>
    <row r="146" s="2" customFormat="1" ht="24.15" customHeight="1">
      <c r="A146" s="37"/>
      <c r="B146" s="38"/>
      <c r="C146" s="217" t="s">
        <v>189</v>
      </c>
      <c r="D146" s="217" t="s">
        <v>124</v>
      </c>
      <c r="E146" s="218" t="s">
        <v>190</v>
      </c>
      <c r="F146" s="219" t="s">
        <v>191</v>
      </c>
      <c r="G146" s="220" t="s">
        <v>127</v>
      </c>
      <c r="H146" s="221">
        <v>94.099999999999994</v>
      </c>
      <c r="I146" s="222"/>
      <c r="J146" s="223">
        <f>ROUND(I146*H146,2)</f>
        <v>0</v>
      </c>
      <c r="K146" s="219" t="s">
        <v>128</v>
      </c>
      <c r="L146" s="43"/>
      <c r="M146" s="224" t="s">
        <v>1</v>
      </c>
      <c r="N146" s="225" t="s">
        <v>44</v>
      </c>
      <c r="O146" s="90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8" t="s">
        <v>129</v>
      </c>
      <c r="AT146" s="228" t="s">
        <v>124</v>
      </c>
      <c r="AU146" s="228" t="s">
        <v>89</v>
      </c>
      <c r="AY146" s="16" t="s">
        <v>122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87</v>
      </c>
      <c r="BK146" s="229">
        <f>ROUND(I146*H146,2)</f>
        <v>0</v>
      </c>
      <c r="BL146" s="16" t="s">
        <v>129</v>
      </c>
      <c r="BM146" s="228" t="s">
        <v>192</v>
      </c>
    </row>
    <row r="147" s="13" customFormat="1">
      <c r="A147" s="13"/>
      <c r="B147" s="235"/>
      <c r="C147" s="236"/>
      <c r="D147" s="230" t="s">
        <v>143</v>
      </c>
      <c r="E147" s="237" t="s">
        <v>1</v>
      </c>
      <c r="F147" s="238" t="s">
        <v>193</v>
      </c>
      <c r="G147" s="236"/>
      <c r="H147" s="239">
        <v>94.099999999999994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143</v>
      </c>
      <c r="AU147" s="245" t="s">
        <v>89</v>
      </c>
      <c r="AV147" s="13" t="s">
        <v>89</v>
      </c>
      <c r="AW147" s="13" t="s">
        <v>36</v>
      </c>
      <c r="AX147" s="13" t="s">
        <v>87</v>
      </c>
      <c r="AY147" s="245" t="s">
        <v>122</v>
      </c>
    </row>
    <row r="148" s="2" customFormat="1" ht="24.15" customHeight="1">
      <c r="A148" s="37"/>
      <c r="B148" s="38"/>
      <c r="C148" s="217" t="s">
        <v>8</v>
      </c>
      <c r="D148" s="217" t="s">
        <v>124</v>
      </c>
      <c r="E148" s="218" t="s">
        <v>194</v>
      </c>
      <c r="F148" s="219" t="s">
        <v>195</v>
      </c>
      <c r="G148" s="220" t="s">
        <v>127</v>
      </c>
      <c r="H148" s="221">
        <v>40</v>
      </c>
      <c r="I148" s="222"/>
      <c r="J148" s="223">
        <f>ROUND(I148*H148,2)</f>
        <v>0</v>
      </c>
      <c r="K148" s="219" t="s">
        <v>128</v>
      </c>
      <c r="L148" s="43"/>
      <c r="M148" s="224" t="s">
        <v>1</v>
      </c>
      <c r="N148" s="225" t="s">
        <v>44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129</v>
      </c>
      <c r="AT148" s="228" t="s">
        <v>124</v>
      </c>
      <c r="AU148" s="228" t="s">
        <v>89</v>
      </c>
      <c r="AY148" s="16" t="s">
        <v>122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87</v>
      </c>
      <c r="BK148" s="229">
        <f>ROUND(I148*H148,2)</f>
        <v>0</v>
      </c>
      <c r="BL148" s="16" t="s">
        <v>129</v>
      </c>
      <c r="BM148" s="228" t="s">
        <v>196</v>
      </c>
    </row>
    <row r="149" s="2" customFormat="1" ht="16.5" customHeight="1">
      <c r="A149" s="37"/>
      <c r="B149" s="38"/>
      <c r="C149" s="246" t="s">
        <v>197</v>
      </c>
      <c r="D149" s="246" t="s">
        <v>178</v>
      </c>
      <c r="E149" s="247" t="s">
        <v>198</v>
      </c>
      <c r="F149" s="248" t="s">
        <v>199</v>
      </c>
      <c r="G149" s="249" t="s">
        <v>181</v>
      </c>
      <c r="H149" s="250">
        <v>8</v>
      </c>
      <c r="I149" s="251"/>
      <c r="J149" s="252">
        <f>ROUND(I149*H149,2)</f>
        <v>0</v>
      </c>
      <c r="K149" s="248" t="s">
        <v>128</v>
      </c>
      <c r="L149" s="253"/>
      <c r="M149" s="254" t="s">
        <v>1</v>
      </c>
      <c r="N149" s="255" t="s">
        <v>44</v>
      </c>
      <c r="O149" s="90"/>
      <c r="P149" s="226">
        <f>O149*H149</f>
        <v>0</v>
      </c>
      <c r="Q149" s="226">
        <v>1</v>
      </c>
      <c r="R149" s="226">
        <f>Q149*H149</f>
        <v>8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158</v>
      </c>
      <c r="AT149" s="228" t="s">
        <v>178</v>
      </c>
      <c r="AU149" s="228" t="s">
        <v>89</v>
      </c>
      <c r="AY149" s="16" t="s">
        <v>122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87</v>
      </c>
      <c r="BK149" s="229">
        <f>ROUND(I149*H149,2)</f>
        <v>0</v>
      </c>
      <c r="BL149" s="16" t="s">
        <v>129</v>
      </c>
      <c r="BM149" s="228" t="s">
        <v>200</v>
      </c>
    </row>
    <row r="150" s="13" customFormat="1">
      <c r="A150" s="13"/>
      <c r="B150" s="235"/>
      <c r="C150" s="236"/>
      <c r="D150" s="230" t="s">
        <v>143</v>
      </c>
      <c r="E150" s="237" t="s">
        <v>1</v>
      </c>
      <c r="F150" s="238" t="s">
        <v>201</v>
      </c>
      <c r="G150" s="236"/>
      <c r="H150" s="239">
        <v>4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143</v>
      </c>
      <c r="AU150" s="245" t="s">
        <v>89</v>
      </c>
      <c r="AV150" s="13" t="s">
        <v>89</v>
      </c>
      <c r="AW150" s="13" t="s">
        <v>36</v>
      </c>
      <c r="AX150" s="13" t="s">
        <v>87</v>
      </c>
      <c r="AY150" s="245" t="s">
        <v>122</v>
      </c>
    </row>
    <row r="151" s="13" customFormat="1">
      <c r="A151" s="13"/>
      <c r="B151" s="235"/>
      <c r="C151" s="236"/>
      <c r="D151" s="230" t="s">
        <v>143</v>
      </c>
      <c r="E151" s="236"/>
      <c r="F151" s="238" t="s">
        <v>202</v>
      </c>
      <c r="G151" s="236"/>
      <c r="H151" s="239">
        <v>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143</v>
      </c>
      <c r="AU151" s="245" t="s">
        <v>89</v>
      </c>
      <c r="AV151" s="13" t="s">
        <v>89</v>
      </c>
      <c r="AW151" s="13" t="s">
        <v>4</v>
      </c>
      <c r="AX151" s="13" t="s">
        <v>87</v>
      </c>
      <c r="AY151" s="245" t="s">
        <v>122</v>
      </c>
    </row>
    <row r="152" s="2" customFormat="1" ht="24.15" customHeight="1">
      <c r="A152" s="37"/>
      <c r="B152" s="38"/>
      <c r="C152" s="217" t="s">
        <v>203</v>
      </c>
      <c r="D152" s="217" t="s">
        <v>124</v>
      </c>
      <c r="E152" s="218" t="s">
        <v>204</v>
      </c>
      <c r="F152" s="219" t="s">
        <v>205</v>
      </c>
      <c r="G152" s="220" t="s">
        <v>127</v>
      </c>
      <c r="H152" s="221">
        <v>40</v>
      </c>
      <c r="I152" s="222"/>
      <c r="J152" s="223">
        <f>ROUND(I152*H152,2)</f>
        <v>0</v>
      </c>
      <c r="K152" s="219" t="s">
        <v>128</v>
      </c>
      <c r="L152" s="43"/>
      <c r="M152" s="224" t="s">
        <v>1</v>
      </c>
      <c r="N152" s="225" t="s">
        <v>44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129</v>
      </c>
      <c r="AT152" s="228" t="s">
        <v>124</v>
      </c>
      <c r="AU152" s="228" t="s">
        <v>89</v>
      </c>
      <c r="AY152" s="16" t="s">
        <v>122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87</v>
      </c>
      <c r="BK152" s="229">
        <f>ROUND(I152*H152,2)</f>
        <v>0</v>
      </c>
      <c r="BL152" s="16" t="s">
        <v>129</v>
      </c>
      <c r="BM152" s="228" t="s">
        <v>206</v>
      </c>
    </row>
    <row r="153" s="2" customFormat="1" ht="16.5" customHeight="1">
      <c r="A153" s="37"/>
      <c r="B153" s="38"/>
      <c r="C153" s="246" t="s">
        <v>207</v>
      </c>
      <c r="D153" s="246" t="s">
        <v>178</v>
      </c>
      <c r="E153" s="247" t="s">
        <v>208</v>
      </c>
      <c r="F153" s="248" t="s">
        <v>209</v>
      </c>
      <c r="G153" s="249" t="s">
        <v>210</v>
      </c>
      <c r="H153" s="250">
        <v>0.80000000000000004</v>
      </c>
      <c r="I153" s="251"/>
      <c r="J153" s="252">
        <f>ROUND(I153*H153,2)</f>
        <v>0</v>
      </c>
      <c r="K153" s="248" t="s">
        <v>128</v>
      </c>
      <c r="L153" s="253"/>
      <c r="M153" s="254" t="s">
        <v>1</v>
      </c>
      <c r="N153" s="255" t="s">
        <v>44</v>
      </c>
      <c r="O153" s="90"/>
      <c r="P153" s="226">
        <f>O153*H153</f>
        <v>0</v>
      </c>
      <c r="Q153" s="226">
        <v>0.001</v>
      </c>
      <c r="R153" s="226">
        <f>Q153*H153</f>
        <v>0.00080000000000000004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158</v>
      </c>
      <c r="AT153" s="228" t="s">
        <v>178</v>
      </c>
      <c r="AU153" s="228" t="s">
        <v>89</v>
      </c>
      <c r="AY153" s="16" t="s">
        <v>122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87</v>
      </c>
      <c r="BK153" s="229">
        <f>ROUND(I153*H153,2)</f>
        <v>0</v>
      </c>
      <c r="BL153" s="16" t="s">
        <v>129</v>
      </c>
      <c r="BM153" s="228" t="s">
        <v>211</v>
      </c>
    </row>
    <row r="154" s="13" customFormat="1">
      <c r="A154" s="13"/>
      <c r="B154" s="235"/>
      <c r="C154" s="236"/>
      <c r="D154" s="230" t="s">
        <v>143</v>
      </c>
      <c r="E154" s="236"/>
      <c r="F154" s="238" t="s">
        <v>212</v>
      </c>
      <c r="G154" s="236"/>
      <c r="H154" s="239">
        <v>0.80000000000000004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143</v>
      </c>
      <c r="AU154" s="245" t="s">
        <v>89</v>
      </c>
      <c r="AV154" s="13" t="s">
        <v>89</v>
      </c>
      <c r="AW154" s="13" t="s">
        <v>4</v>
      </c>
      <c r="AX154" s="13" t="s">
        <v>87</v>
      </c>
      <c r="AY154" s="245" t="s">
        <v>122</v>
      </c>
    </row>
    <row r="155" s="12" customFormat="1" ht="22.8" customHeight="1">
      <c r="A155" s="12"/>
      <c r="B155" s="201"/>
      <c r="C155" s="202"/>
      <c r="D155" s="203" t="s">
        <v>78</v>
      </c>
      <c r="E155" s="215" t="s">
        <v>145</v>
      </c>
      <c r="F155" s="215" t="s">
        <v>213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SUM(P156:P180)</f>
        <v>0</v>
      </c>
      <c r="Q155" s="209"/>
      <c r="R155" s="210">
        <f>SUM(R156:R180)</f>
        <v>65.448769999999996</v>
      </c>
      <c r="S155" s="209"/>
      <c r="T155" s="211">
        <f>SUM(T156:T180)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87</v>
      </c>
      <c r="AT155" s="213" t="s">
        <v>78</v>
      </c>
      <c r="AU155" s="213" t="s">
        <v>87</v>
      </c>
      <c r="AY155" s="212" t="s">
        <v>122</v>
      </c>
      <c r="BK155" s="214">
        <f>SUM(BK156:BK180)</f>
        <v>0</v>
      </c>
    </row>
    <row r="156" s="2" customFormat="1" ht="24.15" customHeight="1">
      <c r="A156" s="37"/>
      <c r="B156" s="38"/>
      <c r="C156" s="217" t="s">
        <v>214</v>
      </c>
      <c r="D156" s="217" t="s">
        <v>124</v>
      </c>
      <c r="E156" s="218" t="s">
        <v>215</v>
      </c>
      <c r="F156" s="219" t="s">
        <v>216</v>
      </c>
      <c r="G156" s="220" t="s">
        <v>127</v>
      </c>
      <c r="H156" s="221">
        <v>94</v>
      </c>
      <c r="I156" s="222"/>
      <c r="J156" s="223">
        <f>ROUND(I156*H156,2)</f>
        <v>0</v>
      </c>
      <c r="K156" s="219" t="s">
        <v>128</v>
      </c>
      <c r="L156" s="43"/>
      <c r="M156" s="224" t="s">
        <v>1</v>
      </c>
      <c r="N156" s="225" t="s">
        <v>44</v>
      </c>
      <c r="O156" s="90"/>
      <c r="P156" s="226">
        <f>O156*H156</f>
        <v>0</v>
      </c>
      <c r="Q156" s="226">
        <v>0.34499999999999997</v>
      </c>
      <c r="R156" s="226">
        <f>Q156*H156</f>
        <v>32.43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129</v>
      </c>
      <c r="AT156" s="228" t="s">
        <v>124</v>
      </c>
      <c r="AU156" s="228" t="s">
        <v>89</v>
      </c>
      <c r="AY156" s="16" t="s">
        <v>122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87</v>
      </c>
      <c r="BK156" s="229">
        <f>ROUND(I156*H156,2)</f>
        <v>0</v>
      </c>
      <c r="BL156" s="16" t="s">
        <v>129</v>
      </c>
      <c r="BM156" s="228" t="s">
        <v>217</v>
      </c>
    </row>
    <row r="157" s="2" customFormat="1">
      <c r="A157" s="37"/>
      <c r="B157" s="38"/>
      <c r="C157" s="39"/>
      <c r="D157" s="230" t="s">
        <v>134</v>
      </c>
      <c r="E157" s="39"/>
      <c r="F157" s="231" t="s">
        <v>218</v>
      </c>
      <c r="G157" s="39"/>
      <c r="H157" s="39"/>
      <c r="I157" s="232"/>
      <c r="J157" s="39"/>
      <c r="K157" s="39"/>
      <c r="L157" s="43"/>
      <c r="M157" s="233"/>
      <c r="N157" s="23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134</v>
      </c>
      <c r="AU157" s="16" t="s">
        <v>89</v>
      </c>
    </row>
    <row r="158" s="13" customFormat="1">
      <c r="A158" s="13"/>
      <c r="B158" s="235"/>
      <c r="C158" s="236"/>
      <c r="D158" s="230" t="s">
        <v>143</v>
      </c>
      <c r="E158" s="237" t="s">
        <v>1</v>
      </c>
      <c r="F158" s="238" t="s">
        <v>219</v>
      </c>
      <c r="G158" s="236"/>
      <c r="H158" s="239">
        <v>94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143</v>
      </c>
      <c r="AU158" s="245" t="s">
        <v>89</v>
      </c>
      <c r="AV158" s="13" t="s">
        <v>89</v>
      </c>
      <c r="AW158" s="13" t="s">
        <v>36</v>
      </c>
      <c r="AX158" s="13" t="s">
        <v>87</v>
      </c>
      <c r="AY158" s="245" t="s">
        <v>122</v>
      </c>
    </row>
    <row r="159" s="2" customFormat="1" ht="24.15" customHeight="1">
      <c r="A159" s="37"/>
      <c r="B159" s="38"/>
      <c r="C159" s="217" t="s">
        <v>220</v>
      </c>
      <c r="D159" s="217" t="s">
        <v>124</v>
      </c>
      <c r="E159" s="218" t="s">
        <v>221</v>
      </c>
      <c r="F159" s="219" t="s">
        <v>222</v>
      </c>
      <c r="G159" s="220" t="s">
        <v>127</v>
      </c>
      <c r="H159" s="221">
        <v>27</v>
      </c>
      <c r="I159" s="222"/>
      <c r="J159" s="223">
        <f>ROUND(I159*H159,2)</f>
        <v>0</v>
      </c>
      <c r="K159" s="219" t="s">
        <v>128</v>
      </c>
      <c r="L159" s="43"/>
      <c r="M159" s="224" t="s">
        <v>1</v>
      </c>
      <c r="N159" s="225" t="s">
        <v>44</v>
      </c>
      <c r="O159" s="90"/>
      <c r="P159" s="226">
        <f>O159*H159</f>
        <v>0</v>
      </c>
      <c r="Q159" s="226">
        <v>0.57499999999999996</v>
      </c>
      <c r="R159" s="226">
        <f>Q159*H159</f>
        <v>15.524999999999999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129</v>
      </c>
      <c r="AT159" s="228" t="s">
        <v>124</v>
      </c>
      <c r="AU159" s="228" t="s">
        <v>89</v>
      </c>
      <c r="AY159" s="16" t="s">
        <v>122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87</v>
      </c>
      <c r="BK159" s="229">
        <f>ROUND(I159*H159,2)</f>
        <v>0</v>
      </c>
      <c r="BL159" s="16" t="s">
        <v>129</v>
      </c>
      <c r="BM159" s="228" t="s">
        <v>223</v>
      </c>
    </row>
    <row r="160" s="2" customFormat="1">
      <c r="A160" s="37"/>
      <c r="B160" s="38"/>
      <c r="C160" s="39"/>
      <c r="D160" s="230" t="s">
        <v>134</v>
      </c>
      <c r="E160" s="39"/>
      <c r="F160" s="231" t="s">
        <v>224</v>
      </c>
      <c r="G160" s="39"/>
      <c r="H160" s="39"/>
      <c r="I160" s="232"/>
      <c r="J160" s="39"/>
      <c r="K160" s="39"/>
      <c r="L160" s="43"/>
      <c r="M160" s="233"/>
      <c r="N160" s="23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134</v>
      </c>
      <c r="AU160" s="16" t="s">
        <v>89</v>
      </c>
    </row>
    <row r="161" s="13" customFormat="1">
      <c r="A161" s="13"/>
      <c r="B161" s="235"/>
      <c r="C161" s="236"/>
      <c r="D161" s="230" t="s">
        <v>143</v>
      </c>
      <c r="E161" s="237" t="s">
        <v>1</v>
      </c>
      <c r="F161" s="238" t="s">
        <v>225</v>
      </c>
      <c r="G161" s="236"/>
      <c r="H161" s="239">
        <v>27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143</v>
      </c>
      <c r="AU161" s="245" t="s">
        <v>89</v>
      </c>
      <c r="AV161" s="13" t="s">
        <v>89</v>
      </c>
      <c r="AW161" s="13" t="s">
        <v>36</v>
      </c>
      <c r="AX161" s="13" t="s">
        <v>87</v>
      </c>
      <c r="AY161" s="245" t="s">
        <v>122</v>
      </c>
    </row>
    <row r="162" s="2" customFormat="1" ht="33" customHeight="1">
      <c r="A162" s="37"/>
      <c r="B162" s="38"/>
      <c r="C162" s="217" t="s">
        <v>7</v>
      </c>
      <c r="D162" s="217" t="s">
        <v>124</v>
      </c>
      <c r="E162" s="218" t="s">
        <v>226</v>
      </c>
      <c r="F162" s="219" t="s">
        <v>227</v>
      </c>
      <c r="G162" s="220" t="s">
        <v>127</v>
      </c>
      <c r="H162" s="221">
        <v>6</v>
      </c>
      <c r="I162" s="222"/>
      <c r="J162" s="223">
        <f>ROUND(I162*H162,2)</f>
        <v>0</v>
      </c>
      <c r="K162" s="219" t="s">
        <v>128</v>
      </c>
      <c r="L162" s="43"/>
      <c r="M162" s="224" t="s">
        <v>1</v>
      </c>
      <c r="N162" s="225" t="s">
        <v>44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129</v>
      </c>
      <c r="AT162" s="228" t="s">
        <v>124</v>
      </c>
      <c r="AU162" s="228" t="s">
        <v>89</v>
      </c>
      <c r="AY162" s="16" t="s">
        <v>122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87</v>
      </c>
      <c r="BK162" s="229">
        <f>ROUND(I162*H162,2)</f>
        <v>0</v>
      </c>
      <c r="BL162" s="16" t="s">
        <v>129</v>
      </c>
      <c r="BM162" s="228" t="s">
        <v>228</v>
      </c>
    </row>
    <row r="163" s="2" customFormat="1">
      <c r="A163" s="37"/>
      <c r="B163" s="38"/>
      <c r="C163" s="39"/>
      <c r="D163" s="230" t="s">
        <v>134</v>
      </c>
      <c r="E163" s="39"/>
      <c r="F163" s="231" t="s">
        <v>229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134</v>
      </c>
      <c r="AU163" s="16" t="s">
        <v>89</v>
      </c>
    </row>
    <row r="164" s="2" customFormat="1" ht="33" customHeight="1">
      <c r="A164" s="37"/>
      <c r="B164" s="38"/>
      <c r="C164" s="217" t="s">
        <v>230</v>
      </c>
      <c r="D164" s="217" t="s">
        <v>124</v>
      </c>
      <c r="E164" s="218" t="s">
        <v>231</v>
      </c>
      <c r="F164" s="219" t="s">
        <v>232</v>
      </c>
      <c r="G164" s="220" t="s">
        <v>127</v>
      </c>
      <c r="H164" s="221">
        <v>6</v>
      </c>
      <c r="I164" s="222"/>
      <c r="J164" s="223">
        <f>ROUND(I164*H164,2)</f>
        <v>0</v>
      </c>
      <c r="K164" s="219" t="s">
        <v>128</v>
      </c>
      <c r="L164" s="43"/>
      <c r="M164" s="224" t="s">
        <v>1</v>
      </c>
      <c r="N164" s="225" t="s">
        <v>44</v>
      </c>
      <c r="O164" s="90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8" t="s">
        <v>129</v>
      </c>
      <c r="AT164" s="228" t="s">
        <v>124</v>
      </c>
      <c r="AU164" s="228" t="s">
        <v>89</v>
      </c>
      <c r="AY164" s="16" t="s">
        <v>122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87</v>
      </c>
      <c r="BK164" s="229">
        <f>ROUND(I164*H164,2)</f>
        <v>0</v>
      </c>
      <c r="BL164" s="16" t="s">
        <v>129</v>
      </c>
      <c r="BM164" s="228" t="s">
        <v>233</v>
      </c>
    </row>
    <row r="165" s="2" customFormat="1">
      <c r="A165" s="37"/>
      <c r="B165" s="38"/>
      <c r="C165" s="39"/>
      <c r="D165" s="230" t="s">
        <v>134</v>
      </c>
      <c r="E165" s="39"/>
      <c r="F165" s="231" t="s">
        <v>229</v>
      </c>
      <c r="G165" s="39"/>
      <c r="H165" s="39"/>
      <c r="I165" s="232"/>
      <c r="J165" s="39"/>
      <c r="K165" s="39"/>
      <c r="L165" s="43"/>
      <c r="M165" s="233"/>
      <c r="N165" s="23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134</v>
      </c>
      <c r="AU165" s="16" t="s">
        <v>89</v>
      </c>
    </row>
    <row r="166" s="2" customFormat="1" ht="21.75" customHeight="1">
      <c r="A166" s="37"/>
      <c r="B166" s="38"/>
      <c r="C166" s="217" t="s">
        <v>234</v>
      </c>
      <c r="D166" s="217" t="s">
        <v>124</v>
      </c>
      <c r="E166" s="218" t="s">
        <v>235</v>
      </c>
      <c r="F166" s="219" t="s">
        <v>236</v>
      </c>
      <c r="G166" s="220" t="s">
        <v>127</v>
      </c>
      <c r="H166" s="221">
        <v>12</v>
      </c>
      <c r="I166" s="222"/>
      <c r="J166" s="223">
        <f>ROUND(I166*H166,2)</f>
        <v>0</v>
      </c>
      <c r="K166" s="219" t="s">
        <v>128</v>
      </c>
      <c r="L166" s="43"/>
      <c r="M166" s="224" t="s">
        <v>1</v>
      </c>
      <c r="N166" s="225" t="s">
        <v>44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129</v>
      </c>
      <c r="AT166" s="228" t="s">
        <v>124</v>
      </c>
      <c r="AU166" s="228" t="s">
        <v>89</v>
      </c>
      <c r="AY166" s="16" t="s">
        <v>122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87</v>
      </c>
      <c r="BK166" s="229">
        <f>ROUND(I166*H166,2)</f>
        <v>0</v>
      </c>
      <c r="BL166" s="16" t="s">
        <v>129</v>
      </c>
      <c r="BM166" s="228" t="s">
        <v>237</v>
      </c>
    </row>
    <row r="167" s="2" customFormat="1">
      <c r="A167" s="37"/>
      <c r="B167" s="38"/>
      <c r="C167" s="39"/>
      <c r="D167" s="230" t="s">
        <v>134</v>
      </c>
      <c r="E167" s="39"/>
      <c r="F167" s="231" t="s">
        <v>229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134</v>
      </c>
      <c r="AU167" s="16" t="s">
        <v>89</v>
      </c>
    </row>
    <row r="168" s="13" customFormat="1">
      <c r="A168" s="13"/>
      <c r="B168" s="235"/>
      <c r="C168" s="236"/>
      <c r="D168" s="230" t="s">
        <v>143</v>
      </c>
      <c r="E168" s="237" t="s">
        <v>1</v>
      </c>
      <c r="F168" s="238" t="s">
        <v>238</v>
      </c>
      <c r="G168" s="236"/>
      <c r="H168" s="239">
        <v>12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143</v>
      </c>
      <c r="AU168" s="245" t="s">
        <v>89</v>
      </c>
      <c r="AV168" s="13" t="s">
        <v>89</v>
      </c>
      <c r="AW168" s="13" t="s">
        <v>36</v>
      </c>
      <c r="AX168" s="13" t="s">
        <v>87</v>
      </c>
      <c r="AY168" s="245" t="s">
        <v>122</v>
      </c>
    </row>
    <row r="169" s="2" customFormat="1" ht="33" customHeight="1">
      <c r="A169" s="37"/>
      <c r="B169" s="38"/>
      <c r="C169" s="217" t="s">
        <v>239</v>
      </c>
      <c r="D169" s="217" t="s">
        <v>124</v>
      </c>
      <c r="E169" s="218" t="s">
        <v>240</v>
      </c>
      <c r="F169" s="219" t="s">
        <v>241</v>
      </c>
      <c r="G169" s="220" t="s">
        <v>127</v>
      </c>
      <c r="H169" s="221">
        <v>55</v>
      </c>
      <c r="I169" s="222"/>
      <c r="J169" s="223">
        <f>ROUND(I169*H169,2)</f>
        <v>0</v>
      </c>
      <c r="K169" s="219" t="s">
        <v>128</v>
      </c>
      <c r="L169" s="43"/>
      <c r="M169" s="224" t="s">
        <v>1</v>
      </c>
      <c r="N169" s="225" t="s">
        <v>44</v>
      </c>
      <c r="O169" s="90"/>
      <c r="P169" s="226">
        <f>O169*H169</f>
        <v>0</v>
      </c>
      <c r="Q169" s="226">
        <v>0.084250000000000005</v>
      </c>
      <c r="R169" s="226">
        <f>Q169*H169</f>
        <v>4.63375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129</v>
      </c>
      <c r="AT169" s="228" t="s">
        <v>124</v>
      </c>
      <c r="AU169" s="228" t="s">
        <v>89</v>
      </c>
      <c r="AY169" s="16" t="s">
        <v>122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87</v>
      </c>
      <c r="BK169" s="229">
        <f>ROUND(I169*H169,2)</f>
        <v>0</v>
      </c>
      <c r="BL169" s="16" t="s">
        <v>129</v>
      </c>
      <c r="BM169" s="228" t="s">
        <v>242</v>
      </c>
    </row>
    <row r="170" s="2" customFormat="1">
      <c r="A170" s="37"/>
      <c r="B170" s="38"/>
      <c r="C170" s="39"/>
      <c r="D170" s="230" t="s">
        <v>134</v>
      </c>
      <c r="E170" s="39"/>
      <c r="F170" s="231" t="s">
        <v>243</v>
      </c>
      <c r="G170" s="39"/>
      <c r="H170" s="39"/>
      <c r="I170" s="232"/>
      <c r="J170" s="39"/>
      <c r="K170" s="39"/>
      <c r="L170" s="43"/>
      <c r="M170" s="233"/>
      <c r="N170" s="23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134</v>
      </c>
      <c r="AU170" s="16" t="s">
        <v>89</v>
      </c>
    </row>
    <row r="171" s="13" customFormat="1">
      <c r="A171" s="13"/>
      <c r="B171" s="235"/>
      <c r="C171" s="236"/>
      <c r="D171" s="230" t="s">
        <v>143</v>
      </c>
      <c r="E171" s="237" t="s">
        <v>1</v>
      </c>
      <c r="F171" s="238" t="s">
        <v>244</v>
      </c>
      <c r="G171" s="236"/>
      <c r="H171" s="239">
        <v>55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143</v>
      </c>
      <c r="AU171" s="245" t="s">
        <v>89</v>
      </c>
      <c r="AV171" s="13" t="s">
        <v>89</v>
      </c>
      <c r="AW171" s="13" t="s">
        <v>36</v>
      </c>
      <c r="AX171" s="13" t="s">
        <v>87</v>
      </c>
      <c r="AY171" s="245" t="s">
        <v>122</v>
      </c>
    </row>
    <row r="172" s="2" customFormat="1" ht="24.15" customHeight="1">
      <c r="A172" s="37"/>
      <c r="B172" s="38"/>
      <c r="C172" s="246" t="s">
        <v>245</v>
      </c>
      <c r="D172" s="246" t="s">
        <v>178</v>
      </c>
      <c r="E172" s="247" t="s">
        <v>246</v>
      </c>
      <c r="F172" s="248" t="s">
        <v>247</v>
      </c>
      <c r="G172" s="249" t="s">
        <v>127</v>
      </c>
      <c r="H172" s="250">
        <v>45</v>
      </c>
      <c r="I172" s="251"/>
      <c r="J172" s="252">
        <f>ROUND(I172*H172,2)</f>
        <v>0</v>
      </c>
      <c r="K172" s="248" t="s">
        <v>128</v>
      </c>
      <c r="L172" s="253"/>
      <c r="M172" s="254" t="s">
        <v>1</v>
      </c>
      <c r="N172" s="255" t="s">
        <v>44</v>
      </c>
      <c r="O172" s="90"/>
      <c r="P172" s="226">
        <f>O172*H172</f>
        <v>0</v>
      </c>
      <c r="Q172" s="226">
        <v>0.13200000000000001</v>
      </c>
      <c r="R172" s="226">
        <f>Q172*H172</f>
        <v>5.9400000000000004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158</v>
      </c>
      <c r="AT172" s="228" t="s">
        <v>178</v>
      </c>
      <c r="AU172" s="228" t="s">
        <v>89</v>
      </c>
      <c r="AY172" s="16" t="s">
        <v>122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87</v>
      </c>
      <c r="BK172" s="229">
        <f>ROUND(I172*H172,2)</f>
        <v>0</v>
      </c>
      <c r="BL172" s="16" t="s">
        <v>129</v>
      </c>
      <c r="BM172" s="228" t="s">
        <v>248</v>
      </c>
    </row>
    <row r="173" s="2" customFormat="1">
      <c r="A173" s="37"/>
      <c r="B173" s="38"/>
      <c r="C173" s="39"/>
      <c r="D173" s="230" t="s">
        <v>134</v>
      </c>
      <c r="E173" s="39"/>
      <c r="F173" s="231" t="s">
        <v>249</v>
      </c>
      <c r="G173" s="39"/>
      <c r="H173" s="39"/>
      <c r="I173" s="232"/>
      <c r="J173" s="39"/>
      <c r="K173" s="39"/>
      <c r="L173" s="43"/>
      <c r="M173" s="233"/>
      <c r="N173" s="234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134</v>
      </c>
      <c r="AU173" s="16" t="s">
        <v>89</v>
      </c>
    </row>
    <row r="174" s="2" customFormat="1" ht="24.15" customHeight="1">
      <c r="A174" s="37"/>
      <c r="B174" s="38"/>
      <c r="C174" s="246" t="s">
        <v>250</v>
      </c>
      <c r="D174" s="246" t="s">
        <v>178</v>
      </c>
      <c r="E174" s="247" t="s">
        <v>251</v>
      </c>
      <c r="F174" s="248" t="s">
        <v>252</v>
      </c>
      <c r="G174" s="249" t="s">
        <v>127</v>
      </c>
      <c r="H174" s="250">
        <v>8</v>
      </c>
      <c r="I174" s="251"/>
      <c r="J174" s="252">
        <f>ROUND(I174*H174,2)</f>
        <v>0</v>
      </c>
      <c r="K174" s="248" t="s">
        <v>128</v>
      </c>
      <c r="L174" s="253"/>
      <c r="M174" s="254" t="s">
        <v>1</v>
      </c>
      <c r="N174" s="255" t="s">
        <v>44</v>
      </c>
      <c r="O174" s="90"/>
      <c r="P174" s="226">
        <f>O174*H174</f>
        <v>0</v>
      </c>
      <c r="Q174" s="226">
        <v>0.13100000000000001</v>
      </c>
      <c r="R174" s="226">
        <f>Q174*H174</f>
        <v>1.048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158</v>
      </c>
      <c r="AT174" s="228" t="s">
        <v>178</v>
      </c>
      <c r="AU174" s="228" t="s">
        <v>89</v>
      </c>
      <c r="AY174" s="16" t="s">
        <v>122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87</v>
      </c>
      <c r="BK174" s="229">
        <f>ROUND(I174*H174,2)</f>
        <v>0</v>
      </c>
      <c r="BL174" s="16" t="s">
        <v>129</v>
      </c>
      <c r="BM174" s="228" t="s">
        <v>253</v>
      </c>
    </row>
    <row r="175" s="2" customFormat="1">
      <c r="A175" s="37"/>
      <c r="B175" s="38"/>
      <c r="C175" s="39"/>
      <c r="D175" s="230" t="s">
        <v>134</v>
      </c>
      <c r="E175" s="39"/>
      <c r="F175" s="231" t="s">
        <v>249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134</v>
      </c>
      <c r="AU175" s="16" t="s">
        <v>89</v>
      </c>
    </row>
    <row r="176" s="2" customFormat="1" ht="24.15" customHeight="1">
      <c r="A176" s="37"/>
      <c r="B176" s="38"/>
      <c r="C176" s="217" t="s">
        <v>254</v>
      </c>
      <c r="D176" s="217" t="s">
        <v>124</v>
      </c>
      <c r="E176" s="218" t="s">
        <v>255</v>
      </c>
      <c r="F176" s="219" t="s">
        <v>256</v>
      </c>
      <c r="G176" s="220" t="s">
        <v>127</v>
      </c>
      <c r="H176" s="221">
        <v>21</v>
      </c>
      <c r="I176" s="222"/>
      <c r="J176" s="223">
        <f>ROUND(I176*H176,2)</f>
        <v>0</v>
      </c>
      <c r="K176" s="219" t="s">
        <v>128</v>
      </c>
      <c r="L176" s="43"/>
      <c r="M176" s="224" t="s">
        <v>1</v>
      </c>
      <c r="N176" s="225" t="s">
        <v>44</v>
      </c>
      <c r="O176" s="90"/>
      <c r="P176" s="226">
        <f>O176*H176</f>
        <v>0</v>
      </c>
      <c r="Q176" s="226">
        <v>0.10362</v>
      </c>
      <c r="R176" s="226">
        <f>Q176*H176</f>
        <v>2.1760200000000003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129</v>
      </c>
      <c r="AT176" s="228" t="s">
        <v>124</v>
      </c>
      <c r="AU176" s="228" t="s">
        <v>89</v>
      </c>
      <c r="AY176" s="16" t="s">
        <v>122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87</v>
      </c>
      <c r="BK176" s="229">
        <f>ROUND(I176*H176,2)</f>
        <v>0</v>
      </c>
      <c r="BL176" s="16" t="s">
        <v>129</v>
      </c>
      <c r="BM176" s="228" t="s">
        <v>257</v>
      </c>
    </row>
    <row r="177" s="2" customFormat="1">
      <c r="A177" s="37"/>
      <c r="B177" s="38"/>
      <c r="C177" s="39"/>
      <c r="D177" s="230" t="s">
        <v>134</v>
      </c>
      <c r="E177" s="39"/>
      <c r="F177" s="231" t="s">
        <v>258</v>
      </c>
      <c r="G177" s="39"/>
      <c r="H177" s="39"/>
      <c r="I177" s="232"/>
      <c r="J177" s="39"/>
      <c r="K177" s="39"/>
      <c r="L177" s="43"/>
      <c r="M177" s="233"/>
      <c r="N177" s="23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134</v>
      </c>
      <c r="AU177" s="16" t="s">
        <v>89</v>
      </c>
    </row>
    <row r="178" s="2" customFormat="1" ht="24.15" customHeight="1">
      <c r="A178" s="37"/>
      <c r="B178" s="38"/>
      <c r="C178" s="246" t="s">
        <v>259</v>
      </c>
      <c r="D178" s="246" t="s">
        <v>178</v>
      </c>
      <c r="E178" s="247" t="s">
        <v>260</v>
      </c>
      <c r="F178" s="248" t="s">
        <v>261</v>
      </c>
      <c r="G178" s="249" t="s">
        <v>127</v>
      </c>
      <c r="H178" s="250">
        <v>21</v>
      </c>
      <c r="I178" s="251"/>
      <c r="J178" s="252">
        <f>ROUND(I178*H178,2)</f>
        <v>0</v>
      </c>
      <c r="K178" s="248" t="s">
        <v>128</v>
      </c>
      <c r="L178" s="253"/>
      <c r="M178" s="254" t="s">
        <v>1</v>
      </c>
      <c r="N178" s="255" t="s">
        <v>44</v>
      </c>
      <c r="O178" s="90"/>
      <c r="P178" s="226">
        <f>O178*H178</f>
        <v>0</v>
      </c>
      <c r="Q178" s="226">
        <v>0.17599999999999999</v>
      </c>
      <c r="R178" s="226">
        <f>Q178*H178</f>
        <v>3.6959999999999997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158</v>
      </c>
      <c r="AT178" s="228" t="s">
        <v>178</v>
      </c>
      <c r="AU178" s="228" t="s">
        <v>89</v>
      </c>
      <c r="AY178" s="16" t="s">
        <v>122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87</v>
      </c>
      <c r="BK178" s="229">
        <f>ROUND(I178*H178,2)</f>
        <v>0</v>
      </c>
      <c r="BL178" s="16" t="s">
        <v>129</v>
      </c>
      <c r="BM178" s="228" t="s">
        <v>262</v>
      </c>
    </row>
    <row r="179" s="2" customFormat="1">
      <c r="A179" s="37"/>
      <c r="B179" s="38"/>
      <c r="C179" s="39"/>
      <c r="D179" s="230" t="s">
        <v>134</v>
      </c>
      <c r="E179" s="39"/>
      <c r="F179" s="231" t="s">
        <v>263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134</v>
      </c>
      <c r="AU179" s="16" t="s">
        <v>89</v>
      </c>
    </row>
    <row r="180" s="13" customFormat="1">
      <c r="A180" s="13"/>
      <c r="B180" s="235"/>
      <c r="C180" s="236"/>
      <c r="D180" s="230" t="s">
        <v>143</v>
      </c>
      <c r="E180" s="237" t="s">
        <v>1</v>
      </c>
      <c r="F180" s="238" t="s">
        <v>264</v>
      </c>
      <c r="G180" s="236"/>
      <c r="H180" s="239">
        <v>21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143</v>
      </c>
      <c r="AU180" s="245" t="s">
        <v>89</v>
      </c>
      <c r="AV180" s="13" t="s">
        <v>89</v>
      </c>
      <c r="AW180" s="13" t="s">
        <v>36</v>
      </c>
      <c r="AX180" s="13" t="s">
        <v>87</v>
      </c>
      <c r="AY180" s="245" t="s">
        <v>122</v>
      </c>
    </row>
    <row r="181" s="12" customFormat="1" ht="22.8" customHeight="1">
      <c r="A181" s="12"/>
      <c r="B181" s="201"/>
      <c r="C181" s="202"/>
      <c r="D181" s="203" t="s">
        <v>78</v>
      </c>
      <c r="E181" s="215" t="s">
        <v>163</v>
      </c>
      <c r="F181" s="215" t="s">
        <v>265</v>
      </c>
      <c r="G181" s="202"/>
      <c r="H181" s="202"/>
      <c r="I181" s="205"/>
      <c r="J181" s="216">
        <f>BK181</f>
        <v>0</v>
      </c>
      <c r="K181" s="202"/>
      <c r="L181" s="207"/>
      <c r="M181" s="208"/>
      <c r="N181" s="209"/>
      <c r="O181" s="209"/>
      <c r="P181" s="210">
        <f>SUM(P182:P200)</f>
        <v>0</v>
      </c>
      <c r="Q181" s="209"/>
      <c r="R181" s="210">
        <f>SUM(R182:R200)</f>
        <v>20.8358606</v>
      </c>
      <c r="S181" s="209"/>
      <c r="T181" s="211">
        <f>SUM(T182:T200)</f>
        <v>0.082000000000000003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87</v>
      </c>
      <c r="AT181" s="213" t="s">
        <v>78</v>
      </c>
      <c r="AU181" s="213" t="s">
        <v>87</v>
      </c>
      <c r="AY181" s="212" t="s">
        <v>122</v>
      </c>
      <c r="BK181" s="214">
        <f>SUM(BK182:BK200)</f>
        <v>0</v>
      </c>
    </row>
    <row r="182" s="2" customFormat="1" ht="33" customHeight="1">
      <c r="A182" s="37"/>
      <c r="B182" s="38"/>
      <c r="C182" s="217" t="s">
        <v>266</v>
      </c>
      <c r="D182" s="217" t="s">
        <v>124</v>
      </c>
      <c r="E182" s="218" t="s">
        <v>267</v>
      </c>
      <c r="F182" s="219" t="s">
        <v>268</v>
      </c>
      <c r="G182" s="220" t="s">
        <v>152</v>
      </c>
      <c r="H182" s="221">
        <v>45</v>
      </c>
      <c r="I182" s="222"/>
      <c r="J182" s="223">
        <f>ROUND(I182*H182,2)</f>
        <v>0</v>
      </c>
      <c r="K182" s="219" t="s">
        <v>128</v>
      </c>
      <c r="L182" s="43"/>
      <c r="M182" s="224" t="s">
        <v>1</v>
      </c>
      <c r="N182" s="225" t="s">
        <v>44</v>
      </c>
      <c r="O182" s="90"/>
      <c r="P182" s="226">
        <f>O182*H182</f>
        <v>0</v>
      </c>
      <c r="Q182" s="226">
        <v>0.15540000000000001</v>
      </c>
      <c r="R182" s="226">
        <f>Q182*H182</f>
        <v>6.9930000000000003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129</v>
      </c>
      <c r="AT182" s="228" t="s">
        <v>124</v>
      </c>
      <c r="AU182" s="228" t="s">
        <v>89</v>
      </c>
      <c r="AY182" s="16" t="s">
        <v>122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87</v>
      </c>
      <c r="BK182" s="229">
        <f>ROUND(I182*H182,2)</f>
        <v>0</v>
      </c>
      <c r="BL182" s="16" t="s">
        <v>129</v>
      </c>
      <c r="BM182" s="228" t="s">
        <v>269</v>
      </c>
    </row>
    <row r="183" s="2" customFormat="1" ht="16.5" customHeight="1">
      <c r="A183" s="37"/>
      <c r="B183" s="38"/>
      <c r="C183" s="246" t="s">
        <v>270</v>
      </c>
      <c r="D183" s="246" t="s">
        <v>178</v>
      </c>
      <c r="E183" s="247" t="s">
        <v>271</v>
      </c>
      <c r="F183" s="248" t="s">
        <v>272</v>
      </c>
      <c r="G183" s="249" t="s">
        <v>152</v>
      </c>
      <c r="H183" s="250">
        <v>30</v>
      </c>
      <c r="I183" s="251"/>
      <c r="J183" s="252">
        <f>ROUND(I183*H183,2)</f>
        <v>0</v>
      </c>
      <c r="K183" s="248" t="s">
        <v>128</v>
      </c>
      <c r="L183" s="253"/>
      <c r="M183" s="254" t="s">
        <v>1</v>
      </c>
      <c r="N183" s="255" t="s">
        <v>44</v>
      </c>
      <c r="O183" s="90"/>
      <c r="P183" s="226">
        <f>O183*H183</f>
        <v>0</v>
      </c>
      <c r="Q183" s="226">
        <v>0.080000000000000002</v>
      </c>
      <c r="R183" s="226">
        <f>Q183*H183</f>
        <v>2.3999999999999999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158</v>
      </c>
      <c r="AT183" s="228" t="s">
        <v>178</v>
      </c>
      <c r="AU183" s="228" t="s">
        <v>89</v>
      </c>
      <c r="AY183" s="16" t="s">
        <v>122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87</v>
      </c>
      <c r="BK183" s="229">
        <f>ROUND(I183*H183,2)</f>
        <v>0</v>
      </c>
      <c r="BL183" s="16" t="s">
        <v>129</v>
      </c>
      <c r="BM183" s="228" t="s">
        <v>273</v>
      </c>
    </row>
    <row r="184" s="2" customFormat="1" ht="24.15" customHeight="1">
      <c r="A184" s="37"/>
      <c r="B184" s="38"/>
      <c r="C184" s="246" t="s">
        <v>274</v>
      </c>
      <c r="D184" s="246" t="s">
        <v>178</v>
      </c>
      <c r="E184" s="247" t="s">
        <v>275</v>
      </c>
      <c r="F184" s="248" t="s">
        <v>276</v>
      </c>
      <c r="G184" s="249" t="s">
        <v>152</v>
      </c>
      <c r="H184" s="250">
        <v>10</v>
      </c>
      <c r="I184" s="251"/>
      <c r="J184" s="252">
        <f>ROUND(I184*H184,2)</f>
        <v>0</v>
      </c>
      <c r="K184" s="248" t="s">
        <v>128</v>
      </c>
      <c r="L184" s="253"/>
      <c r="M184" s="254" t="s">
        <v>1</v>
      </c>
      <c r="N184" s="255" t="s">
        <v>44</v>
      </c>
      <c r="O184" s="90"/>
      <c r="P184" s="226">
        <f>O184*H184</f>
        <v>0</v>
      </c>
      <c r="Q184" s="226">
        <v>0.048300000000000003</v>
      </c>
      <c r="R184" s="226">
        <f>Q184*H184</f>
        <v>0.48300000000000004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158</v>
      </c>
      <c r="AT184" s="228" t="s">
        <v>178</v>
      </c>
      <c r="AU184" s="228" t="s">
        <v>89</v>
      </c>
      <c r="AY184" s="16" t="s">
        <v>122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87</v>
      </c>
      <c r="BK184" s="229">
        <f>ROUND(I184*H184,2)</f>
        <v>0</v>
      </c>
      <c r="BL184" s="16" t="s">
        <v>129</v>
      </c>
      <c r="BM184" s="228" t="s">
        <v>277</v>
      </c>
    </row>
    <row r="185" s="2" customFormat="1">
      <c r="A185" s="37"/>
      <c r="B185" s="38"/>
      <c r="C185" s="39"/>
      <c r="D185" s="230" t="s">
        <v>134</v>
      </c>
      <c r="E185" s="39"/>
      <c r="F185" s="231" t="s">
        <v>278</v>
      </c>
      <c r="G185" s="39"/>
      <c r="H185" s="39"/>
      <c r="I185" s="232"/>
      <c r="J185" s="39"/>
      <c r="K185" s="39"/>
      <c r="L185" s="43"/>
      <c r="M185" s="233"/>
      <c r="N185" s="23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134</v>
      </c>
      <c r="AU185" s="16" t="s">
        <v>89</v>
      </c>
    </row>
    <row r="186" s="2" customFormat="1" ht="24.15" customHeight="1">
      <c r="A186" s="37"/>
      <c r="B186" s="38"/>
      <c r="C186" s="246" t="s">
        <v>279</v>
      </c>
      <c r="D186" s="246" t="s">
        <v>178</v>
      </c>
      <c r="E186" s="247" t="s">
        <v>280</v>
      </c>
      <c r="F186" s="248" t="s">
        <v>281</v>
      </c>
      <c r="G186" s="249" t="s">
        <v>152</v>
      </c>
      <c r="H186" s="250">
        <v>5</v>
      </c>
      <c r="I186" s="251"/>
      <c r="J186" s="252">
        <f>ROUND(I186*H186,2)</f>
        <v>0</v>
      </c>
      <c r="K186" s="248" t="s">
        <v>128</v>
      </c>
      <c r="L186" s="253"/>
      <c r="M186" s="254" t="s">
        <v>1</v>
      </c>
      <c r="N186" s="255" t="s">
        <v>44</v>
      </c>
      <c r="O186" s="90"/>
      <c r="P186" s="226">
        <f>O186*H186</f>
        <v>0</v>
      </c>
      <c r="Q186" s="226">
        <v>0.065670000000000006</v>
      </c>
      <c r="R186" s="226">
        <f>Q186*H186</f>
        <v>0.32835000000000003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158</v>
      </c>
      <c r="AT186" s="228" t="s">
        <v>178</v>
      </c>
      <c r="AU186" s="228" t="s">
        <v>89</v>
      </c>
      <c r="AY186" s="16" t="s">
        <v>122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87</v>
      </c>
      <c r="BK186" s="229">
        <f>ROUND(I186*H186,2)</f>
        <v>0</v>
      </c>
      <c r="BL186" s="16" t="s">
        <v>129</v>
      </c>
      <c r="BM186" s="228" t="s">
        <v>282</v>
      </c>
    </row>
    <row r="187" s="2" customFormat="1" ht="24.15" customHeight="1">
      <c r="A187" s="37"/>
      <c r="B187" s="38"/>
      <c r="C187" s="217" t="s">
        <v>283</v>
      </c>
      <c r="D187" s="217" t="s">
        <v>124</v>
      </c>
      <c r="E187" s="218" t="s">
        <v>284</v>
      </c>
      <c r="F187" s="219" t="s">
        <v>285</v>
      </c>
      <c r="G187" s="220" t="s">
        <v>152</v>
      </c>
      <c r="H187" s="221">
        <v>14</v>
      </c>
      <c r="I187" s="222"/>
      <c r="J187" s="223">
        <f>ROUND(I187*H187,2)</f>
        <v>0</v>
      </c>
      <c r="K187" s="219" t="s">
        <v>128</v>
      </c>
      <c r="L187" s="43"/>
      <c r="M187" s="224" t="s">
        <v>1</v>
      </c>
      <c r="N187" s="225" t="s">
        <v>44</v>
      </c>
      <c r="O187" s="90"/>
      <c r="P187" s="226">
        <f>O187*H187</f>
        <v>0</v>
      </c>
      <c r="Q187" s="226">
        <v>0.20218871999999999</v>
      </c>
      <c r="R187" s="226">
        <f>Q187*H187</f>
        <v>2.8306420799999996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129</v>
      </c>
      <c r="AT187" s="228" t="s">
        <v>124</v>
      </c>
      <c r="AU187" s="228" t="s">
        <v>89</v>
      </c>
      <c r="AY187" s="16" t="s">
        <v>122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87</v>
      </c>
      <c r="BK187" s="229">
        <f>ROUND(I187*H187,2)</f>
        <v>0</v>
      </c>
      <c r="BL187" s="16" t="s">
        <v>129</v>
      </c>
      <c r="BM187" s="228" t="s">
        <v>286</v>
      </c>
    </row>
    <row r="188" s="2" customFormat="1">
      <c r="A188" s="37"/>
      <c r="B188" s="38"/>
      <c r="C188" s="39"/>
      <c r="D188" s="230" t="s">
        <v>134</v>
      </c>
      <c r="E188" s="39"/>
      <c r="F188" s="231" t="s">
        <v>258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134</v>
      </c>
      <c r="AU188" s="16" t="s">
        <v>89</v>
      </c>
    </row>
    <row r="189" s="2" customFormat="1" ht="24.15" customHeight="1">
      <c r="A189" s="37"/>
      <c r="B189" s="38"/>
      <c r="C189" s="246" t="s">
        <v>287</v>
      </c>
      <c r="D189" s="246" t="s">
        <v>178</v>
      </c>
      <c r="E189" s="247" t="s">
        <v>288</v>
      </c>
      <c r="F189" s="248" t="s">
        <v>289</v>
      </c>
      <c r="G189" s="249" t="s">
        <v>152</v>
      </c>
      <c r="H189" s="250">
        <v>13.055999999999999</v>
      </c>
      <c r="I189" s="251"/>
      <c r="J189" s="252">
        <f>ROUND(I189*H189,2)</f>
        <v>0</v>
      </c>
      <c r="K189" s="248" t="s">
        <v>128</v>
      </c>
      <c r="L189" s="253"/>
      <c r="M189" s="254" t="s">
        <v>1</v>
      </c>
      <c r="N189" s="255" t="s">
        <v>44</v>
      </c>
      <c r="O189" s="90"/>
      <c r="P189" s="226">
        <f>O189*H189</f>
        <v>0</v>
      </c>
      <c r="Q189" s="226">
        <v>0.11167000000000001</v>
      </c>
      <c r="R189" s="226">
        <f>Q189*H189</f>
        <v>1.4579635200000001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158</v>
      </c>
      <c r="AT189" s="228" t="s">
        <v>178</v>
      </c>
      <c r="AU189" s="228" t="s">
        <v>89</v>
      </c>
      <c r="AY189" s="16" t="s">
        <v>122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87</v>
      </c>
      <c r="BK189" s="229">
        <f>ROUND(I189*H189,2)</f>
        <v>0</v>
      </c>
      <c r="BL189" s="16" t="s">
        <v>129</v>
      </c>
      <c r="BM189" s="228" t="s">
        <v>290</v>
      </c>
    </row>
    <row r="190" s="13" customFormat="1">
      <c r="A190" s="13"/>
      <c r="B190" s="235"/>
      <c r="C190" s="236"/>
      <c r="D190" s="230" t="s">
        <v>143</v>
      </c>
      <c r="E190" s="236"/>
      <c r="F190" s="238" t="s">
        <v>291</v>
      </c>
      <c r="G190" s="236"/>
      <c r="H190" s="239">
        <v>13.055999999999999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143</v>
      </c>
      <c r="AU190" s="245" t="s">
        <v>89</v>
      </c>
      <c r="AV190" s="13" t="s">
        <v>89</v>
      </c>
      <c r="AW190" s="13" t="s">
        <v>4</v>
      </c>
      <c r="AX190" s="13" t="s">
        <v>87</v>
      </c>
      <c r="AY190" s="245" t="s">
        <v>122</v>
      </c>
    </row>
    <row r="191" s="2" customFormat="1" ht="24.15" customHeight="1">
      <c r="A191" s="37"/>
      <c r="B191" s="38"/>
      <c r="C191" s="246" t="s">
        <v>292</v>
      </c>
      <c r="D191" s="246" t="s">
        <v>178</v>
      </c>
      <c r="E191" s="247" t="s">
        <v>293</v>
      </c>
      <c r="F191" s="248" t="s">
        <v>294</v>
      </c>
      <c r="G191" s="249" t="s">
        <v>152</v>
      </c>
      <c r="H191" s="250">
        <v>1.2</v>
      </c>
      <c r="I191" s="251"/>
      <c r="J191" s="252">
        <f>ROUND(I191*H191,2)</f>
        <v>0</v>
      </c>
      <c r="K191" s="248" t="s">
        <v>128</v>
      </c>
      <c r="L191" s="253"/>
      <c r="M191" s="254" t="s">
        <v>1</v>
      </c>
      <c r="N191" s="255" t="s">
        <v>44</v>
      </c>
      <c r="O191" s="90"/>
      <c r="P191" s="226">
        <f>O191*H191</f>
        <v>0</v>
      </c>
      <c r="Q191" s="226">
        <v>0.105</v>
      </c>
      <c r="R191" s="226">
        <f>Q191*H191</f>
        <v>0.126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158</v>
      </c>
      <c r="AT191" s="228" t="s">
        <v>178</v>
      </c>
      <c r="AU191" s="228" t="s">
        <v>89</v>
      </c>
      <c r="AY191" s="16" t="s">
        <v>122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87</v>
      </c>
      <c r="BK191" s="229">
        <f>ROUND(I191*H191,2)</f>
        <v>0</v>
      </c>
      <c r="BL191" s="16" t="s">
        <v>129</v>
      </c>
      <c r="BM191" s="228" t="s">
        <v>295</v>
      </c>
    </row>
    <row r="192" s="13" customFormat="1">
      <c r="A192" s="13"/>
      <c r="B192" s="235"/>
      <c r="C192" s="236"/>
      <c r="D192" s="230" t="s">
        <v>143</v>
      </c>
      <c r="E192" s="237" t="s">
        <v>1</v>
      </c>
      <c r="F192" s="238" t="s">
        <v>296</v>
      </c>
      <c r="G192" s="236"/>
      <c r="H192" s="239">
        <v>0.59999999999999998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143</v>
      </c>
      <c r="AU192" s="245" t="s">
        <v>89</v>
      </c>
      <c r="AV192" s="13" t="s">
        <v>89</v>
      </c>
      <c r="AW192" s="13" t="s">
        <v>36</v>
      </c>
      <c r="AX192" s="13" t="s">
        <v>79</v>
      </c>
      <c r="AY192" s="245" t="s">
        <v>122</v>
      </c>
    </row>
    <row r="193" s="13" customFormat="1">
      <c r="A193" s="13"/>
      <c r="B193" s="235"/>
      <c r="C193" s="236"/>
      <c r="D193" s="230" t="s">
        <v>143</v>
      </c>
      <c r="E193" s="237" t="s">
        <v>1</v>
      </c>
      <c r="F193" s="238" t="s">
        <v>297</v>
      </c>
      <c r="G193" s="236"/>
      <c r="H193" s="239">
        <v>0.59999999999999998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143</v>
      </c>
      <c r="AU193" s="245" t="s">
        <v>89</v>
      </c>
      <c r="AV193" s="13" t="s">
        <v>89</v>
      </c>
      <c r="AW193" s="13" t="s">
        <v>36</v>
      </c>
      <c r="AX193" s="13" t="s">
        <v>79</v>
      </c>
      <c r="AY193" s="245" t="s">
        <v>122</v>
      </c>
    </row>
    <row r="194" s="14" customFormat="1">
      <c r="A194" s="14"/>
      <c r="B194" s="256"/>
      <c r="C194" s="257"/>
      <c r="D194" s="230" t="s">
        <v>143</v>
      </c>
      <c r="E194" s="258" t="s">
        <v>1</v>
      </c>
      <c r="F194" s="259" t="s">
        <v>298</v>
      </c>
      <c r="G194" s="257"/>
      <c r="H194" s="260">
        <v>1.2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143</v>
      </c>
      <c r="AU194" s="266" t="s">
        <v>89</v>
      </c>
      <c r="AV194" s="14" t="s">
        <v>129</v>
      </c>
      <c r="AW194" s="14" t="s">
        <v>36</v>
      </c>
      <c r="AX194" s="14" t="s">
        <v>87</v>
      </c>
      <c r="AY194" s="266" t="s">
        <v>122</v>
      </c>
    </row>
    <row r="195" s="2" customFormat="1" ht="33" customHeight="1">
      <c r="A195" s="37"/>
      <c r="B195" s="38"/>
      <c r="C195" s="217" t="s">
        <v>299</v>
      </c>
      <c r="D195" s="217" t="s">
        <v>124</v>
      </c>
      <c r="E195" s="218" t="s">
        <v>300</v>
      </c>
      <c r="F195" s="219" t="s">
        <v>301</v>
      </c>
      <c r="G195" s="220" t="s">
        <v>152</v>
      </c>
      <c r="H195" s="221">
        <v>35</v>
      </c>
      <c r="I195" s="222"/>
      <c r="J195" s="223">
        <f>ROUND(I195*H195,2)</f>
        <v>0</v>
      </c>
      <c r="K195" s="219" t="s">
        <v>128</v>
      </c>
      <c r="L195" s="43"/>
      <c r="M195" s="224" t="s">
        <v>1</v>
      </c>
      <c r="N195" s="225" t="s">
        <v>44</v>
      </c>
      <c r="O195" s="90"/>
      <c r="P195" s="226">
        <f>O195*H195</f>
        <v>0</v>
      </c>
      <c r="Q195" s="226">
        <v>0.1295</v>
      </c>
      <c r="R195" s="226">
        <f>Q195*H195</f>
        <v>4.5324999999999998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129</v>
      </c>
      <c r="AT195" s="228" t="s">
        <v>124</v>
      </c>
      <c r="AU195" s="228" t="s">
        <v>89</v>
      </c>
      <c r="AY195" s="16" t="s">
        <v>122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87</v>
      </c>
      <c r="BK195" s="229">
        <f>ROUND(I195*H195,2)</f>
        <v>0</v>
      </c>
      <c r="BL195" s="16" t="s">
        <v>129</v>
      </c>
      <c r="BM195" s="228" t="s">
        <v>302</v>
      </c>
    </row>
    <row r="196" s="2" customFormat="1" ht="16.5" customHeight="1">
      <c r="A196" s="37"/>
      <c r="B196" s="38"/>
      <c r="C196" s="246" t="s">
        <v>303</v>
      </c>
      <c r="D196" s="246" t="s">
        <v>178</v>
      </c>
      <c r="E196" s="247" t="s">
        <v>304</v>
      </c>
      <c r="F196" s="248" t="s">
        <v>305</v>
      </c>
      <c r="G196" s="249" t="s">
        <v>152</v>
      </c>
      <c r="H196" s="250">
        <v>35</v>
      </c>
      <c r="I196" s="251"/>
      <c r="J196" s="252">
        <f>ROUND(I196*H196,2)</f>
        <v>0</v>
      </c>
      <c r="K196" s="248" t="s">
        <v>128</v>
      </c>
      <c r="L196" s="253"/>
      <c r="M196" s="254" t="s">
        <v>1</v>
      </c>
      <c r="N196" s="255" t="s">
        <v>44</v>
      </c>
      <c r="O196" s="90"/>
      <c r="P196" s="226">
        <f>O196*H196</f>
        <v>0</v>
      </c>
      <c r="Q196" s="226">
        <v>0.044999999999999998</v>
      </c>
      <c r="R196" s="226">
        <f>Q196*H196</f>
        <v>1.575</v>
      </c>
      <c r="S196" s="226">
        <v>0</v>
      </c>
      <c r="T196" s="22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8" t="s">
        <v>158</v>
      </c>
      <c r="AT196" s="228" t="s">
        <v>178</v>
      </c>
      <c r="AU196" s="228" t="s">
        <v>89</v>
      </c>
      <c r="AY196" s="16" t="s">
        <v>122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6" t="s">
        <v>87</v>
      </c>
      <c r="BK196" s="229">
        <f>ROUND(I196*H196,2)</f>
        <v>0</v>
      </c>
      <c r="BL196" s="16" t="s">
        <v>129</v>
      </c>
      <c r="BM196" s="228" t="s">
        <v>306</v>
      </c>
    </row>
    <row r="197" s="2" customFormat="1" ht="24.15" customHeight="1">
      <c r="A197" s="37"/>
      <c r="B197" s="38"/>
      <c r="C197" s="217" t="s">
        <v>307</v>
      </c>
      <c r="D197" s="217" t="s">
        <v>124</v>
      </c>
      <c r="E197" s="218" t="s">
        <v>308</v>
      </c>
      <c r="F197" s="219" t="s">
        <v>309</v>
      </c>
      <c r="G197" s="220" t="s">
        <v>310</v>
      </c>
      <c r="H197" s="221">
        <v>1</v>
      </c>
      <c r="I197" s="222"/>
      <c r="J197" s="223">
        <f>ROUND(I197*H197,2)</f>
        <v>0</v>
      </c>
      <c r="K197" s="219" t="s">
        <v>128</v>
      </c>
      <c r="L197" s="43"/>
      <c r="M197" s="224" t="s">
        <v>1</v>
      </c>
      <c r="N197" s="225" t="s">
        <v>44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0.082000000000000003</v>
      </c>
      <c r="T197" s="227">
        <f>S197*H197</f>
        <v>0.082000000000000003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129</v>
      </c>
      <c r="AT197" s="228" t="s">
        <v>124</v>
      </c>
      <c r="AU197" s="228" t="s">
        <v>89</v>
      </c>
      <c r="AY197" s="16" t="s">
        <v>122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87</v>
      </c>
      <c r="BK197" s="229">
        <f>ROUND(I197*H197,2)</f>
        <v>0</v>
      </c>
      <c r="BL197" s="16" t="s">
        <v>129</v>
      </c>
      <c r="BM197" s="228" t="s">
        <v>311</v>
      </c>
    </row>
    <row r="198" s="2" customFormat="1" ht="24.15" customHeight="1">
      <c r="A198" s="37"/>
      <c r="B198" s="38"/>
      <c r="C198" s="217" t="s">
        <v>312</v>
      </c>
      <c r="D198" s="217" t="s">
        <v>124</v>
      </c>
      <c r="E198" s="218" t="s">
        <v>313</v>
      </c>
      <c r="F198" s="219" t="s">
        <v>314</v>
      </c>
      <c r="G198" s="220" t="s">
        <v>310</v>
      </c>
      <c r="H198" s="221">
        <v>1</v>
      </c>
      <c r="I198" s="222"/>
      <c r="J198" s="223">
        <f>ROUND(I198*H198,2)</f>
        <v>0</v>
      </c>
      <c r="K198" s="219" t="s">
        <v>128</v>
      </c>
      <c r="L198" s="43"/>
      <c r="M198" s="224" t="s">
        <v>1</v>
      </c>
      <c r="N198" s="225" t="s">
        <v>44</v>
      </c>
      <c r="O198" s="90"/>
      <c r="P198" s="226">
        <f>O198*H198</f>
        <v>0</v>
      </c>
      <c r="Q198" s="226">
        <v>0.109405</v>
      </c>
      <c r="R198" s="226">
        <f>Q198*H198</f>
        <v>0.109405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129</v>
      </c>
      <c r="AT198" s="228" t="s">
        <v>124</v>
      </c>
      <c r="AU198" s="228" t="s">
        <v>89</v>
      </c>
      <c r="AY198" s="16" t="s">
        <v>122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87</v>
      </c>
      <c r="BK198" s="229">
        <f>ROUND(I198*H198,2)</f>
        <v>0</v>
      </c>
      <c r="BL198" s="16" t="s">
        <v>129</v>
      </c>
      <c r="BM198" s="228" t="s">
        <v>315</v>
      </c>
    </row>
    <row r="199" s="2" customFormat="1" ht="24.15" customHeight="1">
      <c r="A199" s="37"/>
      <c r="B199" s="38"/>
      <c r="C199" s="217" t="s">
        <v>316</v>
      </c>
      <c r="D199" s="217" t="s">
        <v>124</v>
      </c>
      <c r="E199" s="218" t="s">
        <v>317</v>
      </c>
      <c r="F199" s="219" t="s">
        <v>318</v>
      </c>
      <c r="G199" s="220" t="s">
        <v>152</v>
      </c>
      <c r="H199" s="221">
        <v>40</v>
      </c>
      <c r="I199" s="222"/>
      <c r="J199" s="223">
        <f>ROUND(I199*H199,2)</f>
        <v>0</v>
      </c>
      <c r="K199" s="219" t="s">
        <v>128</v>
      </c>
      <c r="L199" s="43"/>
      <c r="M199" s="224" t="s">
        <v>1</v>
      </c>
      <c r="N199" s="225" t="s">
        <v>44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129</v>
      </c>
      <c r="AT199" s="228" t="s">
        <v>124</v>
      </c>
      <c r="AU199" s="228" t="s">
        <v>89</v>
      </c>
      <c r="AY199" s="16" t="s">
        <v>122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87</v>
      </c>
      <c r="BK199" s="229">
        <f>ROUND(I199*H199,2)</f>
        <v>0</v>
      </c>
      <c r="BL199" s="16" t="s">
        <v>129</v>
      </c>
      <c r="BM199" s="228" t="s">
        <v>319</v>
      </c>
    </row>
    <row r="200" s="2" customFormat="1" ht="33" customHeight="1">
      <c r="A200" s="37"/>
      <c r="B200" s="38"/>
      <c r="C200" s="217" t="s">
        <v>320</v>
      </c>
      <c r="D200" s="217" t="s">
        <v>124</v>
      </c>
      <c r="E200" s="218" t="s">
        <v>321</v>
      </c>
      <c r="F200" s="219" t="s">
        <v>322</v>
      </c>
      <c r="G200" s="220" t="s">
        <v>152</v>
      </c>
      <c r="H200" s="221">
        <v>40</v>
      </c>
      <c r="I200" s="222"/>
      <c r="J200" s="223">
        <f>ROUND(I200*H200,2)</f>
        <v>0</v>
      </c>
      <c r="K200" s="219" t="s">
        <v>128</v>
      </c>
      <c r="L200" s="43"/>
      <c r="M200" s="224" t="s">
        <v>1</v>
      </c>
      <c r="N200" s="225" t="s">
        <v>44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129</v>
      </c>
      <c r="AT200" s="228" t="s">
        <v>124</v>
      </c>
      <c r="AU200" s="228" t="s">
        <v>89</v>
      </c>
      <c r="AY200" s="16" t="s">
        <v>122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87</v>
      </c>
      <c r="BK200" s="229">
        <f>ROUND(I200*H200,2)</f>
        <v>0</v>
      </c>
      <c r="BL200" s="16" t="s">
        <v>129</v>
      </c>
      <c r="BM200" s="228" t="s">
        <v>323</v>
      </c>
    </row>
    <row r="201" s="12" customFormat="1" ht="22.8" customHeight="1">
      <c r="A201" s="12"/>
      <c r="B201" s="201"/>
      <c r="C201" s="202"/>
      <c r="D201" s="203" t="s">
        <v>78</v>
      </c>
      <c r="E201" s="215" t="s">
        <v>324</v>
      </c>
      <c r="F201" s="215" t="s">
        <v>325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SUM(P202:P208)</f>
        <v>0</v>
      </c>
      <c r="Q201" s="209"/>
      <c r="R201" s="210">
        <f>SUM(R202:R208)</f>
        <v>0</v>
      </c>
      <c r="S201" s="209"/>
      <c r="T201" s="211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87</v>
      </c>
      <c r="AT201" s="213" t="s">
        <v>78</v>
      </c>
      <c r="AU201" s="213" t="s">
        <v>87</v>
      </c>
      <c r="AY201" s="212" t="s">
        <v>122</v>
      </c>
      <c r="BK201" s="214">
        <f>SUM(BK202:BK208)</f>
        <v>0</v>
      </c>
    </row>
    <row r="202" s="2" customFormat="1" ht="21.75" customHeight="1">
      <c r="A202" s="37"/>
      <c r="B202" s="38"/>
      <c r="C202" s="217" t="s">
        <v>326</v>
      </c>
      <c r="D202" s="217" t="s">
        <v>124</v>
      </c>
      <c r="E202" s="218" t="s">
        <v>327</v>
      </c>
      <c r="F202" s="219" t="s">
        <v>328</v>
      </c>
      <c r="G202" s="220" t="s">
        <v>181</v>
      </c>
      <c r="H202" s="221">
        <v>25.969000000000001</v>
      </c>
      <c r="I202" s="222"/>
      <c r="J202" s="223">
        <f>ROUND(I202*H202,2)</f>
        <v>0</v>
      </c>
      <c r="K202" s="219" t="s">
        <v>128</v>
      </c>
      <c r="L202" s="43"/>
      <c r="M202" s="224" t="s">
        <v>1</v>
      </c>
      <c r="N202" s="225" t="s">
        <v>44</v>
      </c>
      <c r="O202" s="90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8" t="s">
        <v>129</v>
      </c>
      <c r="AT202" s="228" t="s">
        <v>124</v>
      </c>
      <c r="AU202" s="228" t="s">
        <v>89</v>
      </c>
      <c r="AY202" s="16" t="s">
        <v>122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6" t="s">
        <v>87</v>
      </c>
      <c r="BK202" s="229">
        <f>ROUND(I202*H202,2)</f>
        <v>0</v>
      </c>
      <c r="BL202" s="16" t="s">
        <v>129</v>
      </c>
      <c r="BM202" s="228" t="s">
        <v>329</v>
      </c>
    </row>
    <row r="203" s="2" customFormat="1" ht="24.15" customHeight="1">
      <c r="A203" s="37"/>
      <c r="B203" s="38"/>
      <c r="C203" s="217" t="s">
        <v>330</v>
      </c>
      <c r="D203" s="217" t="s">
        <v>124</v>
      </c>
      <c r="E203" s="218" t="s">
        <v>331</v>
      </c>
      <c r="F203" s="219" t="s">
        <v>332</v>
      </c>
      <c r="G203" s="220" t="s">
        <v>181</v>
      </c>
      <c r="H203" s="221">
        <v>701.16300000000001</v>
      </c>
      <c r="I203" s="222"/>
      <c r="J203" s="223">
        <f>ROUND(I203*H203,2)</f>
        <v>0</v>
      </c>
      <c r="K203" s="219" t="s">
        <v>128</v>
      </c>
      <c r="L203" s="43"/>
      <c r="M203" s="224" t="s">
        <v>1</v>
      </c>
      <c r="N203" s="225" t="s">
        <v>44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129</v>
      </c>
      <c r="AT203" s="228" t="s">
        <v>124</v>
      </c>
      <c r="AU203" s="228" t="s">
        <v>89</v>
      </c>
      <c r="AY203" s="16" t="s">
        <v>122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87</v>
      </c>
      <c r="BK203" s="229">
        <f>ROUND(I203*H203,2)</f>
        <v>0</v>
      </c>
      <c r="BL203" s="16" t="s">
        <v>129</v>
      </c>
      <c r="BM203" s="228" t="s">
        <v>333</v>
      </c>
    </row>
    <row r="204" s="13" customFormat="1">
      <c r="A204" s="13"/>
      <c r="B204" s="235"/>
      <c r="C204" s="236"/>
      <c r="D204" s="230" t="s">
        <v>143</v>
      </c>
      <c r="E204" s="237" t="s">
        <v>1</v>
      </c>
      <c r="F204" s="238" t="s">
        <v>334</v>
      </c>
      <c r="G204" s="236"/>
      <c r="H204" s="239">
        <v>701.16300000000001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143</v>
      </c>
      <c r="AU204" s="245" t="s">
        <v>89</v>
      </c>
      <c r="AV204" s="13" t="s">
        <v>89</v>
      </c>
      <c r="AW204" s="13" t="s">
        <v>36</v>
      </c>
      <c r="AX204" s="13" t="s">
        <v>87</v>
      </c>
      <c r="AY204" s="245" t="s">
        <v>122</v>
      </c>
    </row>
    <row r="205" s="2" customFormat="1" ht="37.8" customHeight="1">
      <c r="A205" s="37"/>
      <c r="B205" s="38"/>
      <c r="C205" s="217" t="s">
        <v>335</v>
      </c>
      <c r="D205" s="217" t="s">
        <v>124</v>
      </c>
      <c r="E205" s="218" t="s">
        <v>336</v>
      </c>
      <c r="F205" s="219" t="s">
        <v>337</v>
      </c>
      <c r="G205" s="220" t="s">
        <v>181</v>
      </c>
      <c r="H205" s="221">
        <v>9.0050000000000008</v>
      </c>
      <c r="I205" s="222"/>
      <c r="J205" s="223">
        <f>ROUND(I205*H205,2)</f>
        <v>0</v>
      </c>
      <c r="K205" s="219" t="s">
        <v>128</v>
      </c>
      <c r="L205" s="43"/>
      <c r="M205" s="224" t="s">
        <v>1</v>
      </c>
      <c r="N205" s="225" t="s">
        <v>44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129</v>
      </c>
      <c r="AT205" s="228" t="s">
        <v>124</v>
      </c>
      <c r="AU205" s="228" t="s">
        <v>89</v>
      </c>
      <c r="AY205" s="16" t="s">
        <v>122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87</v>
      </c>
      <c r="BK205" s="229">
        <f>ROUND(I205*H205,2)</f>
        <v>0</v>
      </c>
      <c r="BL205" s="16" t="s">
        <v>129</v>
      </c>
      <c r="BM205" s="228" t="s">
        <v>338</v>
      </c>
    </row>
    <row r="206" s="13" customFormat="1">
      <c r="A206" s="13"/>
      <c r="B206" s="235"/>
      <c r="C206" s="236"/>
      <c r="D206" s="230" t="s">
        <v>143</v>
      </c>
      <c r="E206" s="237" t="s">
        <v>1</v>
      </c>
      <c r="F206" s="238" t="s">
        <v>339</v>
      </c>
      <c r="G206" s="236"/>
      <c r="H206" s="239">
        <v>9.0050000000000008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143</v>
      </c>
      <c r="AU206" s="245" t="s">
        <v>89</v>
      </c>
      <c r="AV206" s="13" t="s">
        <v>89</v>
      </c>
      <c r="AW206" s="13" t="s">
        <v>36</v>
      </c>
      <c r="AX206" s="13" t="s">
        <v>87</v>
      </c>
      <c r="AY206" s="245" t="s">
        <v>122</v>
      </c>
    </row>
    <row r="207" s="2" customFormat="1" ht="44.25" customHeight="1">
      <c r="A207" s="37"/>
      <c r="B207" s="38"/>
      <c r="C207" s="217" t="s">
        <v>340</v>
      </c>
      <c r="D207" s="217" t="s">
        <v>124</v>
      </c>
      <c r="E207" s="218" t="s">
        <v>341</v>
      </c>
      <c r="F207" s="219" t="s">
        <v>342</v>
      </c>
      <c r="G207" s="220" t="s">
        <v>181</v>
      </c>
      <c r="H207" s="221">
        <v>7.8300000000000001</v>
      </c>
      <c r="I207" s="222"/>
      <c r="J207" s="223">
        <f>ROUND(I207*H207,2)</f>
        <v>0</v>
      </c>
      <c r="K207" s="219" t="s">
        <v>128</v>
      </c>
      <c r="L207" s="43"/>
      <c r="M207" s="224" t="s">
        <v>1</v>
      </c>
      <c r="N207" s="225" t="s">
        <v>44</v>
      </c>
      <c r="O207" s="90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8" t="s">
        <v>129</v>
      </c>
      <c r="AT207" s="228" t="s">
        <v>124</v>
      </c>
      <c r="AU207" s="228" t="s">
        <v>89</v>
      </c>
      <c r="AY207" s="16" t="s">
        <v>122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6" t="s">
        <v>87</v>
      </c>
      <c r="BK207" s="229">
        <f>ROUND(I207*H207,2)</f>
        <v>0</v>
      </c>
      <c r="BL207" s="16" t="s">
        <v>129</v>
      </c>
      <c r="BM207" s="228" t="s">
        <v>343</v>
      </c>
    </row>
    <row r="208" s="2" customFormat="1" ht="44.25" customHeight="1">
      <c r="A208" s="37"/>
      <c r="B208" s="38"/>
      <c r="C208" s="217" t="s">
        <v>344</v>
      </c>
      <c r="D208" s="217" t="s">
        <v>124</v>
      </c>
      <c r="E208" s="218" t="s">
        <v>345</v>
      </c>
      <c r="F208" s="219" t="s">
        <v>346</v>
      </c>
      <c r="G208" s="220" t="s">
        <v>181</v>
      </c>
      <c r="H208" s="221">
        <v>8.532</v>
      </c>
      <c r="I208" s="222"/>
      <c r="J208" s="223">
        <f>ROUND(I208*H208,2)</f>
        <v>0</v>
      </c>
      <c r="K208" s="219" t="s">
        <v>128</v>
      </c>
      <c r="L208" s="43"/>
      <c r="M208" s="224" t="s">
        <v>1</v>
      </c>
      <c r="N208" s="225" t="s">
        <v>44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129</v>
      </c>
      <c r="AT208" s="228" t="s">
        <v>124</v>
      </c>
      <c r="AU208" s="228" t="s">
        <v>89</v>
      </c>
      <c r="AY208" s="16" t="s">
        <v>122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87</v>
      </c>
      <c r="BK208" s="229">
        <f>ROUND(I208*H208,2)</f>
        <v>0</v>
      </c>
      <c r="BL208" s="16" t="s">
        <v>129</v>
      </c>
      <c r="BM208" s="228" t="s">
        <v>347</v>
      </c>
    </row>
    <row r="209" s="12" customFormat="1" ht="22.8" customHeight="1">
      <c r="A209" s="12"/>
      <c r="B209" s="201"/>
      <c r="C209" s="202"/>
      <c r="D209" s="203" t="s">
        <v>78</v>
      </c>
      <c r="E209" s="215" t="s">
        <v>348</v>
      </c>
      <c r="F209" s="215" t="s">
        <v>349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P210</f>
        <v>0</v>
      </c>
      <c r="Q209" s="209"/>
      <c r="R209" s="210">
        <f>R210</f>
        <v>0</v>
      </c>
      <c r="S209" s="209"/>
      <c r="T209" s="211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87</v>
      </c>
      <c r="AT209" s="213" t="s">
        <v>78</v>
      </c>
      <c r="AU209" s="213" t="s">
        <v>87</v>
      </c>
      <c r="AY209" s="212" t="s">
        <v>122</v>
      </c>
      <c r="BK209" s="214">
        <f>BK210</f>
        <v>0</v>
      </c>
    </row>
    <row r="210" s="2" customFormat="1" ht="24.15" customHeight="1">
      <c r="A210" s="37"/>
      <c r="B210" s="38"/>
      <c r="C210" s="217" t="s">
        <v>350</v>
      </c>
      <c r="D210" s="217" t="s">
        <v>124</v>
      </c>
      <c r="E210" s="218" t="s">
        <v>351</v>
      </c>
      <c r="F210" s="219" t="s">
        <v>352</v>
      </c>
      <c r="G210" s="220" t="s">
        <v>181</v>
      </c>
      <c r="H210" s="221">
        <v>98.284999999999997</v>
      </c>
      <c r="I210" s="222"/>
      <c r="J210" s="223">
        <f>ROUND(I210*H210,2)</f>
        <v>0</v>
      </c>
      <c r="K210" s="219" t="s">
        <v>128</v>
      </c>
      <c r="L210" s="43"/>
      <c r="M210" s="267" t="s">
        <v>1</v>
      </c>
      <c r="N210" s="268" t="s">
        <v>44</v>
      </c>
      <c r="O210" s="269"/>
      <c r="P210" s="270">
        <f>O210*H210</f>
        <v>0</v>
      </c>
      <c r="Q210" s="270">
        <v>0</v>
      </c>
      <c r="R210" s="270">
        <f>Q210*H210</f>
        <v>0</v>
      </c>
      <c r="S210" s="270">
        <v>0</v>
      </c>
      <c r="T210" s="27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129</v>
      </c>
      <c r="AT210" s="228" t="s">
        <v>124</v>
      </c>
      <c r="AU210" s="228" t="s">
        <v>89</v>
      </c>
      <c r="AY210" s="16" t="s">
        <v>122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87</v>
      </c>
      <c r="BK210" s="229">
        <f>ROUND(I210*H210,2)</f>
        <v>0</v>
      </c>
      <c r="BL210" s="16" t="s">
        <v>129</v>
      </c>
      <c r="BM210" s="228" t="s">
        <v>353</v>
      </c>
    </row>
    <row r="211" s="2" customFormat="1" ht="6.96" customHeight="1">
      <c r="A211" s="37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43"/>
      <c r="M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</sheetData>
  <sheetProtection sheet="1" autoFilter="0" formatColumns="0" formatRows="0" objects="1" scenarios="1" spinCount="100000" saltValue="/aO8Q5JBebephVbFtJJbFtimF94UfzHvRLydWQ4O7c7yU8e9kL9nNP3gMLfWXqzes5sVd+u7T39S+6RH11sbZQ==" hashValue="nFEcqb0iQYt0UjiReuZMTVQScfptfx4IWTO2wF/PfAooO/YB7kGrLtWRUJdlK8efDIY2WYq+f5BCMoXBI5Amug==" algorithmName="SHA-512" password="CC35"/>
  <autoFilter ref="C121:K21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93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Stavební úpravy zpevněných ploch v ul. Větrná, Horní Slavkov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354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10. 9. 2024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ROUND((SUM(BE120:BE130)),  2)</f>
        <v>0</v>
      </c>
      <c r="G33" s="37"/>
      <c r="H33" s="37"/>
      <c r="I33" s="154">
        <v>0.20999999999999999</v>
      </c>
      <c r="J33" s="153">
        <f>ROUND(((SUM(BE120:BE130))*I33),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ROUND((SUM(BF120:BF130)),  2)</f>
        <v>0</v>
      </c>
      <c r="G34" s="37"/>
      <c r="H34" s="37"/>
      <c r="I34" s="154">
        <v>0.14999999999999999</v>
      </c>
      <c r="J34" s="153">
        <f>ROUND(((SUM(BF120:BF130))*I34),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ROUND((SUM(BG120:BG130)),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ROUND((SUM(BH120:BH130)),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ROUND((SUM(BI120:BI130)),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Stavební úpravy zpevněných ploch v ul. Větrná, Horní Slavkov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Horní Slavkov</v>
      </c>
      <c r="G89" s="39"/>
      <c r="H89" s="39"/>
      <c r="I89" s="31" t="s">
        <v>22</v>
      </c>
      <c r="J89" s="78" t="str">
        <f>IF(J12="","",J12)</f>
        <v>10. 9. 2024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Horní Slavkov</v>
      </c>
      <c r="G91" s="39"/>
      <c r="H91" s="39"/>
      <c r="I91" s="31" t="s">
        <v>32</v>
      </c>
      <c r="J91" s="35" t="str">
        <f>E21</f>
        <v>GEOprojectKV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GEOprojectKV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97</v>
      </c>
      <c r="D94" s="175"/>
      <c r="E94" s="175"/>
      <c r="F94" s="175"/>
      <c r="G94" s="175"/>
      <c r="H94" s="175"/>
      <c r="I94" s="175"/>
      <c r="J94" s="176" t="s">
        <v>98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99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100</v>
      </c>
    </row>
    <row r="97" s="9" customFormat="1" ht="24.96" customHeight="1">
      <c r="A97" s="9"/>
      <c r="B97" s="178"/>
      <c r="C97" s="179"/>
      <c r="D97" s="180" t="s">
        <v>354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355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356</v>
      </c>
      <c r="E99" s="187"/>
      <c r="F99" s="187"/>
      <c r="G99" s="187"/>
      <c r="H99" s="187"/>
      <c r="I99" s="187"/>
      <c r="J99" s="188">
        <f>J125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357</v>
      </c>
      <c r="E100" s="187"/>
      <c r="F100" s="187"/>
      <c r="G100" s="187"/>
      <c r="H100" s="187"/>
      <c r="I100" s="187"/>
      <c r="J100" s="188">
        <f>J128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Stavební úpravy zpevněných ploch v ul. Větrná, Horní Slavkov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94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VRN - Vedlejší rozpočtové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Horní Slavkov</v>
      </c>
      <c r="G114" s="39"/>
      <c r="H114" s="39"/>
      <c r="I114" s="31" t="s">
        <v>22</v>
      </c>
      <c r="J114" s="78" t="str">
        <f>IF(J12="","",J12)</f>
        <v>10. 9. 2024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Horní Slavkov</v>
      </c>
      <c r="G116" s="39"/>
      <c r="H116" s="39"/>
      <c r="I116" s="31" t="s">
        <v>32</v>
      </c>
      <c r="J116" s="35" t="str">
        <f>E21</f>
        <v>GEOprojectKV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GEOprojectKV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108</v>
      </c>
      <c r="D119" s="193" t="s">
        <v>64</v>
      </c>
      <c r="E119" s="193" t="s">
        <v>60</v>
      </c>
      <c r="F119" s="193" t="s">
        <v>61</v>
      </c>
      <c r="G119" s="193" t="s">
        <v>109</v>
      </c>
      <c r="H119" s="193" t="s">
        <v>110</v>
      </c>
      <c r="I119" s="193" t="s">
        <v>111</v>
      </c>
      <c r="J119" s="193" t="s">
        <v>98</v>
      </c>
      <c r="K119" s="194" t="s">
        <v>112</v>
      </c>
      <c r="L119" s="195"/>
      <c r="M119" s="99" t="s">
        <v>1</v>
      </c>
      <c r="N119" s="100" t="s">
        <v>43</v>
      </c>
      <c r="O119" s="100" t="s">
        <v>113</v>
      </c>
      <c r="P119" s="100" t="s">
        <v>114</v>
      </c>
      <c r="Q119" s="100" t="s">
        <v>115</v>
      </c>
      <c r="R119" s="100" t="s">
        <v>116</v>
      </c>
      <c r="S119" s="100" t="s">
        <v>117</v>
      </c>
      <c r="T119" s="101" t="s">
        <v>118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119</v>
      </c>
      <c r="D120" s="39"/>
      <c r="E120" s="39"/>
      <c r="F120" s="39"/>
      <c r="G120" s="39"/>
      <c r="H120" s="39"/>
      <c r="I120" s="39"/>
      <c r="J120" s="196">
        <f>BK120</f>
        <v>0</v>
      </c>
      <c r="K120" s="39"/>
      <c r="L120" s="43"/>
      <c r="M120" s="102"/>
      <c r="N120" s="197"/>
      <c r="O120" s="103"/>
      <c r="P120" s="198">
        <f>P121</f>
        <v>0</v>
      </c>
      <c r="Q120" s="103"/>
      <c r="R120" s="198">
        <f>R121</f>
        <v>0</v>
      </c>
      <c r="S120" s="103"/>
      <c r="T120" s="199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100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78</v>
      </c>
      <c r="E121" s="204" t="s">
        <v>90</v>
      </c>
      <c r="F121" s="204" t="s">
        <v>91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P122+P125+P128</f>
        <v>0</v>
      </c>
      <c r="Q121" s="209"/>
      <c r="R121" s="210">
        <f>R122+R125+R128</f>
        <v>0</v>
      </c>
      <c r="S121" s="209"/>
      <c r="T121" s="211">
        <f>T122+T125+T128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145</v>
      </c>
      <c r="AT121" s="213" t="s">
        <v>78</v>
      </c>
      <c r="AU121" s="213" t="s">
        <v>79</v>
      </c>
      <c r="AY121" s="212" t="s">
        <v>122</v>
      </c>
      <c r="BK121" s="214">
        <f>BK122+BK125+BK128</f>
        <v>0</v>
      </c>
    </row>
    <row r="122" s="12" customFormat="1" ht="22.8" customHeight="1">
      <c r="A122" s="12"/>
      <c r="B122" s="201"/>
      <c r="C122" s="202"/>
      <c r="D122" s="203" t="s">
        <v>78</v>
      </c>
      <c r="E122" s="215" t="s">
        <v>358</v>
      </c>
      <c r="F122" s="215" t="s">
        <v>359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SUM(P123:P124)</f>
        <v>0</v>
      </c>
      <c r="Q122" s="209"/>
      <c r="R122" s="210">
        <f>SUM(R123:R124)</f>
        <v>0</v>
      </c>
      <c r="S122" s="209"/>
      <c r="T122" s="211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145</v>
      </c>
      <c r="AT122" s="213" t="s">
        <v>78</v>
      </c>
      <c r="AU122" s="213" t="s">
        <v>87</v>
      </c>
      <c r="AY122" s="212" t="s">
        <v>122</v>
      </c>
      <c r="BK122" s="214">
        <f>SUM(BK123:BK124)</f>
        <v>0</v>
      </c>
    </row>
    <row r="123" s="2" customFormat="1" ht="16.5" customHeight="1">
      <c r="A123" s="37"/>
      <c r="B123" s="38"/>
      <c r="C123" s="217" t="s">
        <v>87</v>
      </c>
      <c r="D123" s="217" t="s">
        <v>124</v>
      </c>
      <c r="E123" s="218" t="s">
        <v>360</v>
      </c>
      <c r="F123" s="219" t="s">
        <v>361</v>
      </c>
      <c r="G123" s="220" t="s">
        <v>362</v>
      </c>
      <c r="H123" s="221">
        <v>1</v>
      </c>
      <c r="I123" s="222"/>
      <c r="J123" s="223">
        <f>ROUND(I123*H123,2)</f>
        <v>0</v>
      </c>
      <c r="K123" s="219" t="s">
        <v>128</v>
      </c>
      <c r="L123" s="43"/>
      <c r="M123" s="224" t="s">
        <v>1</v>
      </c>
      <c r="N123" s="225" t="s">
        <v>44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363</v>
      </c>
      <c r="AT123" s="228" t="s">
        <v>124</v>
      </c>
      <c r="AU123" s="228" t="s">
        <v>89</v>
      </c>
      <c r="AY123" s="16" t="s">
        <v>122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87</v>
      </c>
      <c r="BK123" s="229">
        <f>ROUND(I123*H123,2)</f>
        <v>0</v>
      </c>
      <c r="BL123" s="16" t="s">
        <v>363</v>
      </c>
      <c r="BM123" s="228" t="s">
        <v>364</v>
      </c>
    </row>
    <row r="124" s="2" customFormat="1">
      <c r="A124" s="37"/>
      <c r="B124" s="38"/>
      <c r="C124" s="39"/>
      <c r="D124" s="230" t="s">
        <v>134</v>
      </c>
      <c r="E124" s="39"/>
      <c r="F124" s="231" t="s">
        <v>365</v>
      </c>
      <c r="G124" s="39"/>
      <c r="H124" s="39"/>
      <c r="I124" s="232"/>
      <c r="J124" s="39"/>
      <c r="K124" s="39"/>
      <c r="L124" s="43"/>
      <c r="M124" s="233"/>
      <c r="N124" s="234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134</v>
      </c>
      <c r="AU124" s="16" t="s">
        <v>89</v>
      </c>
    </row>
    <row r="125" s="12" customFormat="1" ht="22.8" customHeight="1">
      <c r="A125" s="12"/>
      <c r="B125" s="201"/>
      <c r="C125" s="202"/>
      <c r="D125" s="203" t="s">
        <v>78</v>
      </c>
      <c r="E125" s="215" t="s">
        <v>366</v>
      </c>
      <c r="F125" s="215" t="s">
        <v>367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145</v>
      </c>
      <c r="AT125" s="213" t="s">
        <v>78</v>
      </c>
      <c r="AU125" s="213" t="s">
        <v>87</v>
      </c>
      <c r="AY125" s="212" t="s">
        <v>122</v>
      </c>
      <c r="BK125" s="214">
        <f>SUM(BK126:BK127)</f>
        <v>0</v>
      </c>
    </row>
    <row r="126" s="2" customFormat="1" ht="16.5" customHeight="1">
      <c r="A126" s="37"/>
      <c r="B126" s="38"/>
      <c r="C126" s="217" t="s">
        <v>89</v>
      </c>
      <c r="D126" s="217" t="s">
        <v>124</v>
      </c>
      <c r="E126" s="218" t="s">
        <v>368</v>
      </c>
      <c r="F126" s="219" t="s">
        <v>367</v>
      </c>
      <c r="G126" s="220" t="s">
        <v>362</v>
      </c>
      <c r="H126" s="221">
        <v>1</v>
      </c>
      <c r="I126" s="222"/>
      <c r="J126" s="223">
        <f>ROUND(I126*H126,2)</f>
        <v>0</v>
      </c>
      <c r="K126" s="219" t="s">
        <v>128</v>
      </c>
      <c r="L126" s="43"/>
      <c r="M126" s="224" t="s">
        <v>1</v>
      </c>
      <c r="N126" s="225" t="s">
        <v>44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363</v>
      </c>
      <c r="AT126" s="228" t="s">
        <v>124</v>
      </c>
      <c r="AU126" s="228" t="s">
        <v>89</v>
      </c>
      <c r="AY126" s="16" t="s">
        <v>122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87</v>
      </c>
      <c r="BK126" s="229">
        <f>ROUND(I126*H126,2)</f>
        <v>0</v>
      </c>
      <c r="BL126" s="16" t="s">
        <v>363</v>
      </c>
      <c r="BM126" s="228" t="s">
        <v>369</v>
      </c>
    </row>
    <row r="127" s="2" customFormat="1">
      <c r="A127" s="37"/>
      <c r="B127" s="38"/>
      <c r="C127" s="39"/>
      <c r="D127" s="230" t="s">
        <v>134</v>
      </c>
      <c r="E127" s="39"/>
      <c r="F127" s="231" t="s">
        <v>370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134</v>
      </c>
      <c r="AU127" s="16" t="s">
        <v>89</v>
      </c>
    </row>
    <row r="128" s="12" customFormat="1" ht="22.8" customHeight="1">
      <c r="A128" s="12"/>
      <c r="B128" s="201"/>
      <c r="C128" s="202"/>
      <c r="D128" s="203" t="s">
        <v>78</v>
      </c>
      <c r="E128" s="215" t="s">
        <v>371</v>
      </c>
      <c r="F128" s="215" t="s">
        <v>372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SUM(P129:P130)</f>
        <v>0</v>
      </c>
      <c r="Q128" s="209"/>
      <c r="R128" s="210">
        <f>SUM(R129:R130)</f>
        <v>0</v>
      </c>
      <c r="S128" s="209"/>
      <c r="T128" s="21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145</v>
      </c>
      <c r="AT128" s="213" t="s">
        <v>78</v>
      </c>
      <c r="AU128" s="213" t="s">
        <v>87</v>
      </c>
      <c r="AY128" s="212" t="s">
        <v>122</v>
      </c>
      <c r="BK128" s="214">
        <f>SUM(BK129:BK130)</f>
        <v>0</v>
      </c>
    </row>
    <row r="129" s="2" customFormat="1" ht="16.5" customHeight="1">
      <c r="A129" s="37"/>
      <c r="B129" s="38"/>
      <c r="C129" s="217" t="s">
        <v>136</v>
      </c>
      <c r="D129" s="217" t="s">
        <v>124</v>
      </c>
      <c r="E129" s="218" t="s">
        <v>373</v>
      </c>
      <c r="F129" s="219" t="s">
        <v>372</v>
      </c>
      <c r="G129" s="220" t="s">
        <v>362</v>
      </c>
      <c r="H129" s="221">
        <v>1</v>
      </c>
      <c r="I129" s="222"/>
      <c r="J129" s="223">
        <f>ROUND(I129*H129,2)</f>
        <v>0</v>
      </c>
      <c r="K129" s="219" t="s">
        <v>128</v>
      </c>
      <c r="L129" s="43"/>
      <c r="M129" s="224" t="s">
        <v>1</v>
      </c>
      <c r="N129" s="225" t="s">
        <v>44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363</v>
      </c>
      <c r="AT129" s="228" t="s">
        <v>124</v>
      </c>
      <c r="AU129" s="228" t="s">
        <v>89</v>
      </c>
      <c r="AY129" s="16" t="s">
        <v>122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87</v>
      </c>
      <c r="BK129" s="229">
        <f>ROUND(I129*H129,2)</f>
        <v>0</v>
      </c>
      <c r="BL129" s="16" t="s">
        <v>363</v>
      </c>
      <c r="BM129" s="228" t="s">
        <v>374</v>
      </c>
    </row>
    <row r="130" s="2" customFormat="1">
      <c r="A130" s="37"/>
      <c r="B130" s="38"/>
      <c r="C130" s="39"/>
      <c r="D130" s="230" t="s">
        <v>134</v>
      </c>
      <c r="E130" s="39"/>
      <c r="F130" s="231" t="s">
        <v>375</v>
      </c>
      <c r="G130" s="39"/>
      <c r="H130" s="39"/>
      <c r="I130" s="232"/>
      <c r="J130" s="39"/>
      <c r="K130" s="39"/>
      <c r="L130" s="43"/>
      <c r="M130" s="272"/>
      <c r="N130" s="273"/>
      <c r="O130" s="269"/>
      <c r="P130" s="269"/>
      <c r="Q130" s="269"/>
      <c r="R130" s="269"/>
      <c r="S130" s="269"/>
      <c r="T130" s="27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134</v>
      </c>
      <c r="AU130" s="16" t="s">
        <v>89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86q/ni0DR0NA2odLDInPEQ1UqIUTlA4Xk60XdeOLSXD8MEp+7eDfVbTN39oBFII/UIYurZ+4WsPSqISlX/re+w==" hashValue="m02CESYZ0xQYMD8DgzKjUE0WwBTJv2ywqRPcn8/0HWomy/eNFUhWpRadZ+rW/RVa4WviPVR7STqQqauDC6yiPg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2024-09-10T14:02:32Z</dcterms:created>
  <dcterms:modified xsi:type="dcterms:W3CDTF">2024-09-10T14:02:35Z</dcterms:modified>
</cp:coreProperties>
</file>