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bjekt SO 03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Objekt SO 03'!$C$122:$K$223</definedName>
    <definedName name="_xlnm.Print_Area" localSheetId="1">'01 - Objekt SO 03'!$C$110:$J$223</definedName>
    <definedName name="_xlnm.Print_Titles" localSheetId="1">'01 - Objekt SO 03'!$122:$122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T219"/>
  <c r="R220"/>
  <c r="R219"/>
  <c r="P220"/>
  <c r="P219"/>
  <c r="BI211"/>
  <c r="BH211"/>
  <c r="BG211"/>
  <c r="BF211"/>
  <c r="T211"/>
  <c r="R211"/>
  <c r="P211"/>
  <c r="BI200"/>
  <c r="BH200"/>
  <c r="BG200"/>
  <c r="BF200"/>
  <c r="T200"/>
  <c r="R200"/>
  <c r="P20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38"/>
  <c r="BH138"/>
  <c r="BG138"/>
  <c r="BF138"/>
  <c r="T138"/>
  <c r="R138"/>
  <c r="P138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1" r="L90"/>
  <c r="AM90"/>
  <c r="AM89"/>
  <c r="L89"/>
  <c r="AM87"/>
  <c r="L87"/>
  <c r="L85"/>
  <c r="L84"/>
  <c i="2" r="BK223"/>
  <c r="J222"/>
  <c r="BK220"/>
  <c r="J211"/>
  <c r="J200"/>
  <c r="J188"/>
  <c r="J187"/>
  <c r="J186"/>
  <c r="BK185"/>
  <c r="BK182"/>
  <c r="BK181"/>
  <c r="J180"/>
  <c r="J179"/>
  <c r="J176"/>
  <c r="BK173"/>
  <c r="J172"/>
  <c r="J171"/>
  <c r="BK167"/>
  <c r="J166"/>
  <c r="J163"/>
  <c r="J161"/>
  <c r="BK160"/>
  <c r="BK159"/>
  <c r="J157"/>
  <c r="J156"/>
  <c r="J149"/>
  <c r="BK138"/>
  <c r="J127"/>
  <c r="J223"/>
  <c r="J220"/>
  <c r="BK200"/>
  <c r="BK187"/>
  <c r="J185"/>
  <c r="J181"/>
  <c r="BK179"/>
  <c r="J173"/>
  <c r="BK171"/>
  <c r="BK166"/>
  <c r="BK161"/>
  <c r="J159"/>
  <c r="BK156"/>
  <c r="BK149"/>
  <c r="BK128"/>
  <c r="BK126"/>
  <c i="1" r="AS94"/>
  <c i="2" r="J152"/>
  <c r="J128"/>
  <c r="J126"/>
  <c r="BK222"/>
  <c r="BK211"/>
  <c r="BK188"/>
  <c r="BK186"/>
  <c r="J182"/>
  <c r="BK180"/>
  <c r="BK176"/>
  <c r="BK172"/>
  <c r="J167"/>
  <c r="BK163"/>
  <c r="J160"/>
  <c r="BK157"/>
  <c r="BK152"/>
  <c r="J138"/>
  <c r="BK127"/>
  <c l="1" r="BK125"/>
  <c r="R125"/>
  <c r="BK151"/>
  <c r="J151"/>
  <c r="J99"/>
  <c r="T151"/>
  <c r="P158"/>
  <c r="T158"/>
  <c r="P165"/>
  <c r="R221"/>
  <c r="P125"/>
  <c r="T125"/>
  <c r="P151"/>
  <c r="R151"/>
  <c r="BK158"/>
  <c r="J158"/>
  <c r="J100"/>
  <c r="R158"/>
  <c r="BK165"/>
  <c r="J165"/>
  <c r="J101"/>
  <c r="R165"/>
  <c r="T165"/>
  <c r="BK221"/>
  <c r="J221"/>
  <c r="J103"/>
  <c r="P221"/>
  <c r="T221"/>
  <c r="BK219"/>
  <c r="J219"/>
  <c r="J102"/>
  <c r="J89"/>
  <c r="F92"/>
  <c r="E113"/>
  <c r="BE126"/>
  <c r="BE138"/>
  <c r="BE152"/>
  <c r="BE156"/>
  <c r="BE157"/>
  <c r="BE160"/>
  <c r="BE161"/>
  <c r="BE167"/>
  <c r="BE171"/>
  <c r="BE173"/>
  <c r="BE176"/>
  <c r="BE179"/>
  <c r="BE180"/>
  <c r="BE185"/>
  <c r="BE186"/>
  <c r="BE187"/>
  <c r="BE200"/>
  <c r="BE223"/>
  <c r="BE127"/>
  <c r="BE128"/>
  <c r="BE149"/>
  <c r="BE159"/>
  <c r="BE163"/>
  <c r="BE166"/>
  <c r="BE172"/>
  <c r="BE181"/>
  <c r="BE182"/>
  <c r="BE188"/>
  <c r="BE211"/>
  <c r="BE220"/>
  <c r="BE222"/>
  <c r="F36"/>
  <c i="1" r="BC95"/>
  <c r="BC94"/>
  <c r="W32"/>
  <c i="2" r="J34"/>
  <c i="1" r="AW95"/>
  <c i="2" r="F37"/>
  <c i="1" r="BD95"/>
  <c r="BD94"/>
  <c r="W33"/>
  <c i="2" r="F34"/>
  <c i="1" r="BA95"/>
  <c r="BA94"/>
  <c r="W30"/>
  <c i="2" r="F35"/>
  <c i="1" r="BB95"/>
  <c r="BB94"/>
  <c r="W31"/>
  <c i="2" l="1" r="T124"/>
  <c r="T123"/>
  <c r="P124"/>
  <c r="P123"/>
  <c i="1" r="AU95"/>
  <c i="2" r="R124"/>
  <c r="R123"/>
  <c r="BK124"/>
  <c r="BK123"/>
  <c r="J123"/>
  <c r="J96"/>
  <c r="J125"/>
  <c r="J98"/>
  <c i="1" r="AU94"/>
  <c r="AW94"/>
  <c r="AK30"/>
  <c r="AY94"/>
  <c r="AX94"/>
  <c i="2" r="F33"/>
  <c i="1" r="AZ95"/>
  <c r="AZ94"/>
  <c r="W29"/>
  <c i="2" r="J33"/>
  <c i="1" r="AV95"/>
  <c r="AT95"/>
  <c i="2" l="1" r="J124"/>
  <c r="J97"/>
  <c r="J30"/>
  <c i="1" r="AG95"/>
  <c r="AG94"/>
  <c r="AK26"/>
  <c r="AV94"/>
  <c r="AK29"/>
  <c i="2" l="1" r="J39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<sst xmlns="http://schemas.openxmlformats.org/spreadsheetml/2006/main">
  <si>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</si>
  <si>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</si>
  <si>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</si>
  <si>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</si>
  <si>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</si>
  <si>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{329419de-4504-41d0-aada-ae4a16d872e4}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</si>
  <si>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</si>
  <si>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</si>
  <si>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</si>
  <si>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</si>
  <si>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</si>
  <si>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</si>
  <si>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</si>
  <si>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</si>
  <si>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250806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</si>
  <si>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</si>
  <si>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</si>
  <si>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děkanství č. p. 178, Horní Slavkov, ulice Kostelní st. p. č. 576_2025</t>
  </si>
  <si>
    <t>KSO:</t>
  </si>
  <si>
    <t>CC-CZ:</t>
  </si>
  <si>
    <t>Místo:</t>
  </si>
  <si>
    <t xml:space="preserve"> </t>
  </si>
  <si>
    <t>Datum:</t>
  </si>
  <si>
    <t>6. 8. 2025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</si>
  <si>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</si>
  <si>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</si>
  <si>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</si>
  <si>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</si>
  <si>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</si>
  <si>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</si>
  <si>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</si>
  <si>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</si>
  <si>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</si>
  <si>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</si>
  <si>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</si>
  <si>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</si>
  <si>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</si>
  <si>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</si>
  <si>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</si>
  <si>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</si>
  <si>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</si>
  <si>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</si>
  <si>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</si>
  <si>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</si>
  <si>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</si>
  <si>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</si>
  <si>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</si>
  <si>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</si>
  <si>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</si>
  <si>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</si>
  <si>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</si>
  <si>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</si>
  <si>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</si>
  <si>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</si>
  <si>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</si>
  <si>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</si>
  <si>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</si>
  <si>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</si>
  <si>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</si>
  <si>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</si>
  <si>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</si>
  <si>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</si>
  <si>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</si>
  <si>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</si>
  <si>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</si>
  <si>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</si>
  <si>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</si>
  <si>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</si>
  <si>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</si>
  <si>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</si>
  <si>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</si>
  <si>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</si>
  <si>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</si>
  <si>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</si>
  <si>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</si>
  <si>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</si>
  <si>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</si>
  <si>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</si>
  <si>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</si>
  <si>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Objekt SO 03</t>
  </si>
  <si>
    <t>STA</t>
  </si>
  <si>
    <t>1</t>
  </si>
  <si>
    <t>{fc7eb8ff-4fb9-4914-898d-6c79d42f6604}</t>
  </si>
  <si>
    <t>2</t>
  </si>
  <si>
    <t>KRYCÍ LIST SOUPISU PRACÍ</t>
  </si>
  <si>
    <t>Objekt:</t>
  </si>
  <si>
    <t>01 - Objekt SO 03</t>
  </si>
  <si>
    <t>REKAPITULACE ČLENĚNÍ SOUPISU PRACÍ</t>
  </si>
  <si>
    <t>Kód dílu - Popis</t>
  </si>
  <si>
    <t>Cena celkem [CZK]</t>
  </si>
  <si>
    <t>Náklady ze soupisu prací</t>
  </si>
  <si>
    <t>-1</t>
  </si>
  <si>
    <t>D1 - SO_03: Statické zajištění 1. NP</t>
  </si>
  <si>
    <t xml:space="preserve">    D3 - 003: Svislé konstrukce</t>
  </si>
  <si>
    <t xml:space="preserve">    D4 - 004: Vodorovné konstrukce</t>
  </si>
  <si>
    <t xml:space="preserve">    D5 - 006: Úpravy povrchu</t>
  </si>
  <si>
    <t xml:space="preserve">    D6 - 009: Ostatní konstrukce a práce</t>
  </si>
  <si>
    <t xml:space="preserve">    D7 - 099: Přesun hmot HSV</t>
  </si>
  <si>
    <t xml:space="preserve">    D12 - VRN: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</si>
  <si>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</si>
  <si>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</si>
  <si>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</si>
  <si>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</si>
  <si>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</si>
  <si>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</si>
  <si>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</si>
  <si>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</si>
  <si>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</si>
  <si>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</si>
  <si>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</si>
  <si>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</si>
  <si>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</si>
  <si>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</si>
  <si>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SO_03: Statické zajištění 1. NP</t>
  </si>
  <si>
    <t>ROZPOCET</t>
  </si>
  <si>
    <t>D3</t>
  </si>
  <si>
    <t>003: Svislé konstrukce</t>
  </si>
  <si>
    <t>6</t>
  </si>
  <si>
    <t>K</t>
  </si>
  <si>
    <t>310238411_3</t>
  </si>
  <si>
    <t>K 02 Poškozené cihelné záklenky nadpraží otvorů opravit dle popisu PD - na celou tloušťku zdiva</t>
  </si>
  <si>
    <t>m3</t>
  </si>
  <si>
    <t>4</t>
  </si>
  <si>
    <t>-778683255</t>
  </si>
  <si>
    <t>7</t>
  </si>
  <si>
    <t>310238411_4</t>
  </si>
  <si>
    <t>K 03 Poškozené cihelné záklenky nadpraží otvorů opravit dle popisu PD - na celou tloušťku zdiva</t>
  </si>
  <si>
    <t>959998785</t>
  </si>
  <si>
    <t>8</t>
  </si>
  <si>
    <t>317354111_3</t>
  </si>
  <si>
    <t>K 02 Bednění záklenků a odbednění</t>
  </si>
  <si>
    <t>m2</t>
  </si>
  <si>
    <t>-1653680961</t>
  </si>
  <si>
    <t>VV</t>
  </si>
  <si>
    <t>1,33*0,305</t>
  </si>
  <si>
    <t>1,345*0,57</t>
  </si>
  <si>
    <t>1,34*0,61</t>
  </si>
  <si>
    <t>1,20*0,645</t>
  </si>
  <si>
    <t>1,66*(0,59+0,235+2,25)*1,5</t>
  </si>
  <si>
    <t>1,36*0,715</t>
  </si>
  <si>
    <t>1,385*0,67</t>
  </si>
  <si>
    <t>1,39*0,66</t>
  </si>
  <si>
    <t>Součet</t>
  </si>
  <si>
    <t>9</t>
  </si>
  <si>
    <t>317354111_4</t>
  </si>
  <si>
    <t>K 03 Bednění záklenků a odbednění</t>
  </si>
  <si>
    <t>-1007034955</t>
  </si>
  <si>
    <t>1,375*0,58</t>
  </si>
  <si>
    <t>1,245*0,53</t>
  </si>
  <si>
    <t>1,37*0,525</t>
  </si>
  <si>
    <t>1,355*0,53</t>
  </si>
  <si>
    <t>1,33*0,525</t>
  </si>
  <si>
    <t>1,32*0,62</t>
  </si>
  <si>
    <t>1,335*0,605</t>
  </si>
  <si>
    <t>1,325*0,58</t>
  </si>
  <si>
    <t>1,31*0,60</t>
  </si>
  <si>
    <t>10</t>
  </si>
  <si>
    <t>312231124R</t>
  </si>
  <si>
    <t>Z 01 Zdivo výplňové z cihel dl 290 mm pevnosti P 15 na M2,5</t>
  </si>
  <si>
    <t>-2041836053</t>
  </si>
  <si>
    <t>3,987 "Z 01</t>
  </si>
  <si>
    <t>D4</t>
  </si>
  <si>
    <t>004: Vodorovné konstrukce</t>
  </si>
  <si>
    <t>15</t>
  </si>
  <si>
    <t>411244263</t>
  </si>
  <si>
    <t>K 10 klenby valené tl 290 mm z cihel dl 290 mm pevnosti P 15 dle PD opravit</t>
  </si>
  <si>
    <t>-1751797021</t>
  </si>
  <si>
    <t>118,728</t>
  </si>
  <si>
    <t>-103,84</t>
  </si>
  <si>
    <t>16</t>
  </si>
  <si>
    <t>411353103</t>
  </si>
  <si>
    <t>Zřízení bednění stropů klenbových tvaru vrchlíku</t>
  </si>
  <si>
    <t>-1996434245</t>
  </si>
  <si>
    <t>17</t>
  </si>
  <si>
    <t>411353104</t>
  </si>
  <si>
    <t>Odstranění bednění stropů klenbových tvaru vrchlíku</t>
  </si>
  <si>
    <t>1698887801</t>
  </si>
  <si>
    <t>D5</t>
  </si>
  <si>
    <t>006: Úpravy povrchu</t>
  </si>
  <si>
    <t>20</t>
  </si>
  <si>
    <t>627452921R</t>
  </si>
  <si>
    <t>Vyspárování kamen a cihel zdiva kleneb a stěn vápennou maltou M2,5 - spáry vyškrábat hl. 2 cm, plný popis dle PD</t>
  </si>
  <si>
    <t>-711833116</t>
  </si>
  <si>
    <t>627452931R</t>
  </si>
  <si>
    <t>K 01 Spárování starého zdiva klenby cihelné maltou vápennou M2,5</t>
  </si>
  <si>
    <t>79150707</t>
  </si>
  <si>
    <t>22</t>
  </si>
  <si>
    <t>627452931_3</t>
  </si>
  <si>
    <t>K 02 Spárování starého zdiva klenby cihelné maltou vápennou M2,5</t>
  </si>
  <si>
    <t>919173050</t>
  </si>
  <si>
    <t>32,537</t>
  </si>
  <si>
    <t>23</t>
  </si>
  <si>
    <t>627452931_4</t>
  </si>
  <si>
    <t>K 03 Spárování starého zdiva klenby cihelné maltou vápennou M2,5</t>
  </si>
  <si>
    <t>2004499975</t>
  </si>
  <si>
    <t>26,277</t>
  </si>
  <si>
    <t>D6</t>
  </si>
  <si>
    <t>009: Ostatní konstrukce a práce</t>
  </si>
  <si>
    <t>24</t>
  </si>
  <si>
    <t>973031151_3</t>
  </si>
  <si>
    <t>K 02 Poškozené cihly ručně vysekat dle PD</t>
  </si>
  <si>
    <t>-741003788</t>
  </si>
  <si>
    <t>25</t>
  </si>
  <si>
    <t>973031151_1</t>
  </si>
  <si>
    <t>K 10 Poškozené cihly ručně vysekat</t>
  </si>
  <si>
    <t>-1266604642</t>
  </si>
  <si>
    <t>59,11*0,40</t>
  </si>
  <si>
    <t>-15,76</t>
  </si>
  <si>
    <t>26</t>
  </si>
  <si>
    <t>978023411_4</t>
  </si>
  <si>
    <t>Vyškrábat a vyčistit spáry kamenného a cihelného zdiva hl. 2 cm - plný popis dle PD</t>
  </si>
  <si>
    <t>-1520475554</t>
  </si>
  <si>
    <t>27</t>
  </si>
  <si>
    <t>941955003R</t>
  </si>
  <si>
    <t>Lešení lehké pomocné v podlah do 2,5 m</t>
  </si>
  <si>
    <t>1870633673</t>
  </si>
  <si>
    <t>59</t>
  </si>
  <si>
    <t>941121112</t>
  </si>
  <si>
    <t>Montáž lešení řadového trubkového těžkého s podlahami zatížení do 300 kg/m2 š od 1,5 do 1,8 m v přes 10 do 20 m</t>
  </si>
  <si>
    <t>-440033913</t>
  </si>
  <si>
    <t>(18,50+10,30)*4,70</t>
  </si>
  <si>
    <t>60</t>
  </si>
  <si>
    <t>941121212</t>
  </si>
  <si>
    <t>Příplatek k lešení řadovému trubkovému těžkému s podlahami do 300 kg/m2 š od 1,5 do 1,8 m v přes 10 do 20 m za každý den použití</t>
  </si>
  <si>
    <t>1942776963</t>
  </si>
  <si>
    <t>135,36*44</t>
  </si>
  <si>
    <t>61</t>
  </si>
  <si>
    <t>941121812</t>
  </si>
  <si>
    <t>Demontáž lešení řadového trubkového těžkého s podlahami zatížení do 300 kg/m2 š od 1,5 do 1,8 m v přes 10 do 20 m</t>
  </si>
  <si>
    <t>-1136460032</t>
  </si>
  <si>
    <t>28</t>
  </si>
  <si>
    <t>979011111R</t>
  </si>
  <si>
    <t>Svislá doprava suti a vybouraných hmot za prvé podlaží</t>
  </si>
  <si>
    <t>t</t>
  </si>
  <si>
    <t>981350979</t>
  </si>
  <si>
    <t>29</t>
  </si>
  <si>
    <t>979081111R</t>
  </si>
  <si>
    <t>Odvoz suti a vybouraných hmot na skládku do 1 km</t>
  </si>
  <si>
    <t>-1553852716</t>
  </si>
  <si>
    <t>30</t>
  </si>
  <si>
    <t>979081121R</t>
  </si>
  <si>
    <t>Odvoz suti a vybouraných hmot na skládku ZKD 1 km přes 1 km</t>
  </si>
  <si>
    <t>691259601</t>
  </si>
  <si>
    <t>61,838*29</t>
  </si>
  <si>
    <t>31</t>
  </si>
  <si>
    <t>979094211</t>
  </si>
  <si>
    <t>Nakládání nebo překládání suti</t>
  </si>
  <si>
    <t>-2030344958</t>
  </si>
  <si>
    <t>32</t>
  </si>
  <si>
    <t>979093111R</t>
  </si>
  <si>
    <t>Uložení suti na skládku s hrubým urovnáním bez zhutnění</t>
  </si>
  <si>
    <t>1397777541</t>
  </si>
  <si>
    <t>33</t>
  </si>
  <si>
    <t>979098133R</t>
  </si>
  <si>
    <t>Poplatek za skládku - keramického materiálu s příměsí 10%</t>
  </si>
  <si>
    <t>-1475057468</t>
  </si>
  <si>
    <t>34</t>
  </si>
  <si>
    <t>978023412_4</t>
  </si>
  <si>
    <t>K 03 Vyškrábání spár zdiva kleneb do hloubky 2 cm - dle PD</t>
  </si>
  <si>
    <t>1962507573</t>
  </si>
  <si>
    <t>6,774 "záklenky Z 03</t>
  </si>
  <si>
    <t>1,375*1,63</t>
  </si>
  <si>
    <t>1,245*1,63</t>
  </si>
  <si>
    <t>1,37*1,63</t>
  </si>
  <si>
    <t>1,355*1,63</t>
  </si>
  <si>
    <t>1,33*1,63</t>
  </si>
  <si>
    <t>1,32*1,63</t>
  </si>
  <si>
    <t>1,335*1,63</t>
  </si>
  <si>
    <t>1,325*1,63</t>
  </si>
  <si>
    <t>1,31*1,63</t>
  </si>
  <si>
    <t>35</t>
  </si>
  <si>
    <t>978023412_3</t>
  </si>
  <si>
    <t>K 02 Vyškrábání spár zdiva kleneb do hloubky 2 cm - dle PD</t>
  </si>
  <si>
    <t>-1858270598</t>
  </si>
  <si>
    <t>1,345*1,63</t>
  </si>
  <si>
    <t>1,34*1,63</t>
  </si>
  <si>
    <t>1,20*1,63</t>
  </si>
  <si>
    <t>1,66*1,63*1,5</t>
  </si>
  <si>
    <t>1,36*1,63</t>
  </si>
  <si>
    <t>1,385*1,63</t>
  </si>
  <si>
    <t>1,39*1,63</t>
  </si>
  <si>
    <t>13,238 "záklenky Z02</t>
  </si>
  <si>
    <t>36</t>
  </si>
  <si>
    <t>962032241</t>
  </si>
  <si>
    <t>Z 01 Cihelné vyzdívky vysekat dle PD, zajistit kamenné ostění</t>
  </si>
  <si>
    <t>-858103118</t>
  </si>
  <si>
    <t>1,33*0,585*1,63 "Z 01</t>
  </si>
  <si>
    <t>1,345*0,295*1,63</t>
  </si>
  <si>
    <t>1,21*0,275*1,63</t>
  </si>
  <si>
    <t>1,22*0,25*1,63</t>
  </si>
  <si>
    <t>1,225*0,26*1,63</t>
  </si>
  <si>
    <t>1,235*0,255*1,63</t>
  </si>
  <si>
    <t>D7</t>
  </si>
  <si>
    <t>099: Přesun hmot HSV</t>
  </si>
  <si>
    <t>37</t>
  </si>
  <si>
    <t>998011003</t>
  </si>
  <si>
    <t>Přesun hmot pro budovy zděné výšky do 24 m</t>
  </si>
  <si>
    <t>-760744964</t>
  </si>
  <si>
    <t>D12</t>
  </si>
  <si>
    <t>VRN: Vedlejší rozpočtové náklady</t>
  </si>
  <si>
    <t>57</t>
  </si>
  <si>
    <t>07</t>
  </si>
  <si>
    <t>Zařízení staveniště</t>
  </si>
  <si>
    <t>%</t>
  </si>
  <si>
    <t>1024</t>
  </si>
  <si>
    <t>56546567</t>
  </si>
  <si>
    <t>58</t>
  </si>
  <si>
    <t>09</t>
  </si>
  <si>
    <t>Území se ztíženými výrobními podmínkami</t>
  </si>
  <si>
    <t>784341070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</si>
</sst>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250806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Obnova děkanství č. p. 178, Horní Slavkov, ulice Kostelní st. p. č. 576_2025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6. 8. 2025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Objekt SO 03'!J30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'01 - Objekt SO 03'!P123</f>
        <v>0</v>
      </c>
      <c r="AV95" s="127">
        <f>'01 - Objekt SO 03'!J33</f>
        <v>0</v>
      </c>
      <c r="AW95" s="127">
        <f>'01 - Objekt SO 03'!J34</f>
        <v>0</v>
      </c>
      <c r="AX95" s="127">
        <f>'01 - Objekt SO 03'!J35</f>
        <v>0</v>
      </c>
      <c r="AY95" s="127">
        <f>'01 - Objekt SO 03'!J36</f>
        <v>0</v>
      </c>
      <c r="AZ95" s="127">
        <f>'01 - Objekt SO 03'!F33</f>
        <v>0</v>
      </c>
      <c r="BA95" s="127">
        <f>'01 - Objekt SO 03'!F34</f>
        <v>0</v>
      </c>
      <c r="BB95" s="127">
        <f>'01 - Objekt SO 03'!F35</f>
        <v>0</v>
      </c>
      <c r="BC95" s="127">
        <f>'01 - Objekt SO 03'!F36</f>
        <v>0</v>
      </c>
      <c r="BD95" s="129">
        <f>'01 - Objekt SO 03'!F37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bMJHyN3WJN+ms2758VRU1aRGUAGuoJKtqCiHOomBSpJloRnnn8NI1gi2ojBmZLAW3T8Y7hW3MmRfPPPkzW6eCw==" hashValue="yqKqFZ3nRFUtLBfU7ET1wzPg7KUQh+u+n32zkhMpBuYWbLrBBubk2dg08ToruvQyeaPKU5j6TCtLBl+9kZLP+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Objekt SO 03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83</v>
      </c>
    </row>
    <row r="4" hidden="1" s="1" customFormat="1" ht="24.96" customHeight="1">
      <c r="B4" s="19"/>
      <c r="D4" s="133" t="s">
        <v>84</v>
      </c>
      <c r="L4" s="19"/>
      <c r="M4" s="134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5" t="s">
        <v>16</v>
      </c>
      <c r="L6" s="19"/>
    </row>
    <row r="7" hidden="1" s="1" customFormat="1" ht="26.25" customHeight="1">
      <c r="B7" s="19"/>
      <c r="E7" s="136" t="str">
        <f>'Rekapitulace stavby'!K6</f>
        <v>Obnova děkanství č. p. 178, Horní Slavkov, ulice Kostelní st. p. č. 576_2025</v>
      </c>
      <c r="F7" s="135"/>
      <c r="G7" s="135"/>
      <c r="H7" s="135"/>
      <c r="L7" s="19"/>
    </row>
    <row r="8" hidden="1" s="2" customFormat="1" ht="12" customHeight="1">
      <c r="A8" s="37"/>
      <c r="B8" s="43"/>
      <c r="C8" s="37"/>
      <c r="D8" s="135" t="s">
        <v>85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37" t="s">
        <v>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6. 8. 2025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38" t="s">
        <v>21</v>
      </c>
      <c r="F15" s="37"/>
      <c r="G15" s="37"/>
      <c r="H15" s="37"/>
      <c r="I15" s="135" t="s">
        <v>26</v>
      </c>
      <c r="J15" s="138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5" t="s">
        <v>27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5" t="s">
        <v>29</v>
      </c>
      <c r="E20" s="37"/>
      <c r="F20" s="37"/>
      <c r="G20" s="37"/>
      <c r="H20" s="37"/>
      <c r="I20" s="135" t="s">
        <v>25</v>
      </c>
      <c r="J20" s="138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38" t="s">
        <v>21</v>
      </c>
      <c r="F21" s="37"/>
      <c r="G21" s="37"/>
      <c r="H21" s="37"/>
      <c r="I21" s="135" t="s">
        <v>26</v>
      </c>
      <c r="J21" s="138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5" t="s">
        <v>31</v>
      </c>
      <c r="E23" s="37"/>
      <c r="F23" s="37"/>
      <c r="G23" s="37"/>
      <c r="H23" s="37"/>
      <c r="I23" s="135" t="s">
        <v>25</v>
      </c>
      <c r="J23" s="138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38" t="s">
        <v>21</v>
      </c>
      <c r="F24" s="37"/>
      <c r="G24" s="37"/>
      <c r="H24" s="37"/>
      <c r="I24" s="135" t="s">
        <v>26</v>
      </c>
      <c r="J24" s="138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5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5" t="s">
        <v>33</v>
      </c>
      <c r="E30" s="37"/>
      <c r="F30" s="37"/>
      <c r="G30" s="37"/>
      <c r="H30" s="37"/>
      <c r="I30" s="37"/>
      <c r="J30" s="14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47" t="s">
        <v>35</v>
      </c>
      <c r="G32" s="37"/>
      <c r="H32" s="37"/>
      <c r="I32" s="147" t="s">
        <v>34</v>
      </c>
      <c r="J32" s="147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48" t="s">
        <v>37</v>
      </c>
      <c r="E33" s="135" t="s">
        <v>38</v>
      </c>
      <c r="F33" s="149">
        <f>ROUND((SUM(BE123:BE223)),  2)</f>
        <v>0</v>
      </c>
      <c r="G33" s="37"/>
      <c r="H33" s="37"/>
      <c r="I33" s="150">
        <v>0.20999999999999999</v>
      </c>
      <c r="J33" s="149">
        <f>ROUND(((SUM(BE123:BE223))*I33),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5" t="s">
        <v>39</v>
      </c>
      <c r="F34" s="149">
        <f>ROUND((SUM(BF123:BF223)),  2)</f>
        <v>0</v>
      </c>
      <c r="G34" s="37"/>
      <c r="H34" s="37"/>
      <c r="I34" s="150">
        <v>0.12</v>
      </c>
      <c r="J34" s="149">
        <f>ROUND(((SUM(BF123:BF223))*I34),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40</v>
      </c>
      <c r="F35" s="149">
        <f>ROUND((SUM(BG123:BG223)),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41</v>
      </c>
      <c r="F36" s="149">
        <f>ROUND((SUM(BH123:BH223)),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42</v>
      </c>
      <c r="F37" s="149">
        <f>ROUND((SUM(BI123:BI223)),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1"/>
      <c r="D39" s="152" t="s">
        <v>43</v>
      </c>
      <c r="E39" s="153"/>
      <c r="F39" s="153"/>
      <c r="G39" s="154" t="s">
        <v>44</v>
      </c>
      <c r="H39" s="155" t="s">
        <v>45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58" t="s">
        <v>46</v>
      </c>
      <c r="E50" s="159"/>
      <c r="F50" s="159"/>
      <c r="G50" s="158" t="s">
        <v>47</v>
      </c>
      <c r="H50" s="159"/>
      <c r="I50" s="159"/>
      <c r="J50" s="159"/>
      <c r="K50" s="159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0" t="s">
        <v>48</v>
      </c>
      <c r="E61" s="161"/>
      <c r="F61" s="162" t="s">
        <v>49</v>
      </c>
      <c r="G61" s="160" t="s">
        <v>48</v>
      </c>
      <c r="H61" s="161"/>
      <c r="I61" s="161"/>
      <c r="J61" s="163" t="s">
        <v>49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58" t="s">
        <v>50</v>
      </c>
      <c r="E65" s="164"/>
      <c r="F65" s="164"/>
      <c r="G65" s="158" t="s">
        <v>51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0" t="s">
        <v>48</v>
      </c>
      <c r="E76" s="161"/>
      <c r="F76" s="162" t="s">
        <v>49</v>
      </c>
      <c r="G76" s="160" t="s">
        <v>48</v>
      </c>
      <c r="H76" s="161"/>
      <c r="I76" s="161"/>
      <c r="J76" s="163" t="s">
        <v>49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69" t="str">
        <f>E7</f>
        <v>Obnova děkanství č. p. 178, Horní Slavkov, ulice Kostelní st. p. č. 576_2025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01 - Objekt SO 03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0" t="s">
        <v>88</v>
      </c>
      <c r="D94" s="171"/>
      <c r="E94" s="171"/>
      <c r="F94" s="171"/>
      <c r="G94" s="171"/>
      <c r="H94" s="171"/>
      <c r="I94" s="171"/>
      <c r="J94" s="172" t="s">
        <v>89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3" t="s">
        <v>90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91</v>
      </c>
    </row>
    <row r="97" hidden="1" s="9" customFormat="1" ht="24.96" customHeight="1">
      <c r="A97" s="9"/>
      <c r="B97" s="174"/>
      <c r="C97" s="175"/>
      <c r="D97" s="176" t="s">
        <v>92</v>
      </c>
      <c r="E97" s="177"/>
      <c r="F97" s="177"/>
      <c r="G97" s="177"/>
      <c r="H97" s="177"/>
      <c r="I97" s="177"/>
      <c r="J97" s="178">
        <f>J124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0"/>
      <c r="C98" s="181"/>
      <c r="D98" s="182" t="s">
        <v>93</v>
      </c>
      <c r="E98" s="183"/>
      <c r="F98" s="183"/>
      <c r="G98" s="183"/>
      <c r="H98" s="183"/>
      <c r="I98" s="183"/>
      <c r="J98" s="184">
        <f>J125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J151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0"/>
      <c r="C100" s="181"/>
      <c r="D100" s="182" t="s">
        <v>95</v>
      </c>
      <c r="E100" s="183"/>
      <c r="F100" s="183"/>
      <c r="G100" s="183"/>
      <c r="H100" s="183"/>
      <c r="I100" s="183"/>
      <c r="J100" s="184">
        <f>J158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0"/>
      <c r="C101" s="181"/>
      <c r="D101" s="182" t="s">
        <v>96</v>
      </c>
      <c r="E101" s="183"/>
      <c r="F101" s="183"/>
      <c r="G101" s="183"/>
      <c r="H101" s="183"/>
      <c r="I101" s="183"/>
      <c r="J101" s="184">
        <f>J165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0"/>
      <c r="C102" s="181"/>
      <c r="D102" s="182" t="s">
        <v>97</v>
      </c>
      <c r="E102" s="183"/>
      <c r="F102" s="183"/>
      <c r="G102" s="183"/>
      <c r="H102" s="183"/>
      <c r="I102" s="183"/>
      <c r="J102" s="184">
        <f>J219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0"/>
      <c r="C103" s="181"/>
      <c r="D103" s="182" t="s">
        <v>98</v>
      </c>
      <c r="E103" s="183"/>
      <c r="F103" s="183"/>
      <c r="G103" s="183"/>
      <c r="H103" s="183"/>
      <c r="I103" s="183"/>
      <c r="J103" s="184">
        <f>J221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/>
    <row r="107" hidden="1"/>
    <row r="108" hidden="1"/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99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9"/>
      <c r="D113" s="39"/>
      <c r="E113" s="169" t="str">
        <f>E7</f>
        <v>Obnova děkanství č. p. 178, Horní Slavkov, ulice Kostelní st. p. č. 576_2025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85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01 - Objekt SO 03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6. 8. 2025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 xml:space="preserve"> </v>
      </c>
      <c r="G119" s="39"/>
      <c r="H119" s="39"/>
      <c r="I119" s="31" t="s">
        <v>29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9"/>
      <c r="E120" s="39"/>
      <c r="F120" s="26" t="str">
        <f>IF(E18="","",E18)</f>
        <v>Vyplň údaj</v>
      </c>
      <c r="G120" s="39"/>
      <c r="H120" s="39"/>
      <c r="I120" s="31" t="s">
        <v>31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6"/>
      <c r="B122" s="187"/>
      <c r="C122" s="188" t="s">
        <v>100</v>
      </c>
      <c r="D122" s="189" t="s">
        <v>58</v>
      </c>
      <c r="E122" s="189" t="s">
        <v>54</v>
      </c>
      <c r="F122" s="189" t="s">
        <v>55</v>
      </c>
      <c r="G122" s="189" t="s">
        <v>101</v>
      </c>
      <c r="H122" s="189" t="s">
        <v>102</v>
      </c>
      <c r="I122" s="189" t="s">
        <v>103</v>
      </c>
      <c r="J122" s="190" t="s">
        <v>89</v>
      </c>
      <c r="K122" s="191" t="s">
        <v>104</v>
      </c>
      <c r="L122" s="192"/>
      <c r="M122" s="99" t="s">
        <v>1</v>
      </c>
      <c r="N122" s="100" t="s">
        <v>37</v>
      </c>
      <c r="O122" s="100" t="s">
        <v>105</v>
      </c>
      <c r="P122" s="100" t="s">
        <v>106</v>
      </c>
      <c r="Q122" s="100" t="s">
        <v>107</v>
      </c>
      <c r="R122" s="100" t="s">
        <v>108</v>
      </c>
      <c r="S122" s="100" t="s">
        <v>109</v>
      </c>
      <c r="T122" s="101" t="s">
        <v>110</v>
      </c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</row>
    <row r="123" s="2" customFormat="1" ht="22.8" customHeight="1">
      <c r="A123" s="37"/>
      <c r="B123" s="38"/>
      <c r="C123" s="106" t="s">
        <v>111</v>
      </c>
      <c r="D123" s="39"/>
      <c r="E123" s="39"/>
      <c r="F123" s="39"/>
      <c r="G123" s="39"/>
      <c r="H123" s="39"/>
      <c r="I123" s="39"/>
      <c r="J123" s="193">
        <f>BK123</f>
        <v>0</v>
      </c>
      <c r="K123" s="39"/>
      <c r="L123" s="43"/>
      <c r="M123" s="102"/>
      <c r="N123" s="194"/>
      <c r="O123" s="103"/>
      <c r="P123" s="195">
        <f>P124</f>
        <v>0</v>
      </c>
      <c r="Q123" s="103"/>
      <c r="R123" s="195">
        <f>R124</f>
        <v>77.507390920000006</v>
      </c>
      <c r="S123" s="103"/>
      <c r="T123" s="196">
        <f>T124</f>
        <v>61.837942000000005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72</v>
      </c>
      <c r="AU123" s="16" t="s">
        <v>91</v>
      </c>
      <c r="BK123" s="197">
        <f>BK124</f>
        <v>0</v>
      </c>
    </row>
    <row r="124" s="12" customFormat="1" ht="25.92" customHeight="1">
      <c r="A124" s="12"/>
      <c r="B124" s="198"/>
      <c r="C124" s="199"/>
      <c r="D124" s="200" t="s">
        <v>72</v>
      </c>
      <c r="E124" s="201" t="s">
        <v>112</v>
      </c>
      <c r="F124" s="201" t="s">
        <v>113</v>
      </c>
      <c r="G124" s="199"/>
      <c r="H124" s="199"/>
      <c r="I124" s="202"/>
      <c r="J124" s="203">
        <f>BK124</f>
        <v>0</v>
      </c>
      <c r="K124" s="199"/>
      <c r="L124" s="204"/>
      <c r="M124" s="205"/>
      <c r="N124" s="206"/>
      <c r="O124" s="206"/>
      <c r="P124" s="207">
        <f>P125+P151+P158+P165+P219+P221</f>
        <v>0</v>
      </c>
      <c r="Q124" s="206"/>
      <c r="R124" s="207">
        <f>R125+R151+R158+R165+R219+R221</f>
        <v>77.507390920000006</v>
      </c>
      <c r="S124" s="206"/>
      <c r="T124" s="208">
        <f>T125+T151+T158+T165+T219+T221</f>
        <v>61.837942000000005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81</v>
      </c>
      <c r="AT124" s="210" t="s">
        <v>72</v>
      </c>
      <c r="AU124" s="210" t="s">
        <v>73</v>
      </c>
      <c r="AY124" s="209" t="s">
        <v>114</v>
      </c>
      <c r="BK124" s="211">
        <f>BK125+BK151+BK158+BK165+BK219+BK221</f>
        <v>0</v>
      </c>
    </row>
    <row r="125" s="12" customFormat="1" ht="22.8" customHeight="1">
      <c r="A125" s="12"/>
      <c r="B125" s="198"/>
      <c r="C125" s="199"/>
      <c r="D125" s="200" t="s">
        <v>72</v>
      </c>
      <c r="E125" s="212" t="s">
        <v>115</v>
      </c>
      <c r="F125" s="212" t="s">
        <v>116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SUM(P126:P150)</f>
        <v>0</v>
      </c>
      <c r="Q125" s="206"/>
      <c r="R125" s="207">
        <f>SUM(R126:R150)</f>
        <v>67.93567508000001</v>
      </c>
      <c r="S125" s="206"/>
      <c r="T125" s="208">
        <f>SUM(T126:T150)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81</v>
      </c>
      <c r="AT125" s="210" t="s">
        <v>72</v>
      </c>
      <c r="AU125" s="210" t="s">
        <v>81</v>
      </c>
      <c r="AY125" s="209" t="s">
        <v>114</v>
      </c>
      <c r="BK125" s="211">
        <f>SUM(BK126:BK150)</f>
        <v>0</v>
      </c>
    </row>
    <row r="126" s="2" customFormat="1" ht="33" customHeight="1">
      <c r="A126" s="37"/>
      <c r="B126" s="38"/>
      <c r="C126" s="214" t="s">
        <v>117</v>
      </c>
      <c r="D126" s="214" t="s">
        <v>118</v>
      </c>
      <c r="E126" s="215" t="s">
        <v>119</v>
      </c>
      <c r="F126" s="216" t="s">
        <v>120</v>
      </c>
      <c r="G126" s="217" t="s">
        <v>121</v>
      </c>
      <c r="H126" s="218">
        <v>21.579000000000001</v>
      </c>
      <c r="I126" s="219"/>
      <c r="J126" s="220">
        <f>ROUND(I126*H126,2)</f>
        <v>0</v>
      </c>
      <c r="K126" s="221"/>
      <c r="L126" s="43"/>
      <c r="M126" s="222" t="s">
        <v>1</v>
      </c>
      <c r="N126" s="223" t="s">
        <v>38</v>
      </c>
      <c r="O126" s="90"/>
      <c r="P126" s="224">
        <f>O126*H126</f>
        <v>0</v>
      </c>
      <c r="Q126" s="224">
        <v>1.8775</v>
      </c>
      <c r="R126" s="224">
        <f>Q126*H126</f>
        <v>40.5145725</v>
      </c>
      <c r="S126" s="224">
        <v>0</v>
      </c>
      <c r="T126" s="22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6" t="s">
        <v>122</v>
      </c>
      <c r="AT126" s="226" t="s">
        <v>118</v>
      </c>
      <c r="AU126" s="226" t="s">
        <v>83</v>
      </c>
      <c r="AY126" s="16" t="s">
        <v>114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6" t="s">
        <v>81</v>
      </c>
      <c r="BK126" s="227">
        <f>ROUND(I126*H126,2)</f>
        <v>0</v>
      </c>
      <c r="BL126" s="16" t="s">
        <v>122</v>
      </c>
      <c r="BM126" s="226" t="s">
        <v>123</v>
      </c>
    </row>
    <row r="127" s="2" customFormat="1" ht="33" customHeight="1">
      <c r="A127" s="37"/>
      <c r="B127" s="38"/>
      <c r="C127" s="214" t="s">
        <v>124</v>
      </c>
      <c r="D127" s="214" t="s">
        <v>118</v>
      </c>
      <c r="E127" s="215" t="s">
        <v>125</v>
      </c>
      <c r="F127" s="216" t="s">
        <v>126</v>
      </c>
      <c r="G127" s="217" t="s">
        <v>121</v>
      </c>
      <c r="H127" s="218">
        <v>11.042</v>
      </c>
      <c r="I127" s="219"/>
      <c r="J127" s="220">
        <f>ROUND(I127*H127,2)</f>
        <v>0</v>
      </c>
      <c r="K127" s="221"/>
      <c r="L127" s="43"/>
      <c r="M127" s="222" t="s">
        <v>1</v>
      </c>
      <c r="N127" s="223" t="s">
        <v>38</v>
      </c>
      <c r="O127" s="90"/>
      <c r="P127" s="224">
        <f>O127*H127</f>
        <v>0</v>
      </c>
      <c r="Q127" s="224">
        <v>1.8775</v>
      </c>
      <c r="R127" s="224">
        <f>Q127*H127</f>
        <v>20.731355000000001</v>
      </c>
      <c r="S127" s="224">
        <v>0</v>
      </c>
      <c r="T127" s="22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6" t="s">
        <v>122</v>
      </c>
      <c r="AT127" s="226" t="s">
        <v>118</v>
      </c>
      <c r="AU127" s="226" t="s">
        <v>83</v>
      </c>
      <c r="AY127" s="16" t="s">
        <v>114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6" t="s">
        <v>81</v>
      </c>
      <c r="BK127" s="227">
        <f>ROUND(I127*H127,2)</f>
        <v>0</v>
      </c>
      <c r="BL127" s="16" t="s">
        <v>122</v>
      </c>
      <c r="BM127" s="226" t="s">
        <v>127</v>
      </c>
    </row>
    <row r="128" s="2" customFormat="1" ht="16.5" customHeight="1">
      <c r="A128" s="37"/>
      <c r="B128" s="38"/>
      <c r="C128" s="214" t="s">
        <v>128</v>
      </c>
      <c r="D128" s="214" t="s">
        <v>118</v>
      </c>
      <c r="E128" s="215" t="s">
        <v>129</v>
      </c>
      <c r="F128" s="216" t="s">
        <v>130</v>
      </c>
      <c r="G128" s="217" t="s">
        <v>131</v>
      </c>
      <c r="H128" s="218">
        <v>13.238</v>
      </c>
      <c r="I128" s="219"/>
      <c r="J128" s="220">
        <f>ROUND(I128*H128,2)</f>
        <v>0</v>
      </c>
      <c r="K128" s="221"/>
      <c r="L128" s="43"/>
      <c r="M128" s="222" t="s">
        <v>1</v>
      </c>
      <c r="N128" s="223" t="s">
        <v>38</v>
      </c>
      <c r="O128" s="90"/>
      <c r="P128" s="224">
        <f>O128*H128</f>
        <v>0</v>
      </c>
      <c r="Q128" s="224">
        <v>0.0098399999999999998</v>
      </c>
      <c r="R128" s="224">
        <f>Q128*H128</f>
        <v>0.13026192</v>
      </c>
      <c r="S128" s="224">
        <v>0</v>
      </c>
      <c r="T128" s="22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6" t="s">
        <v>122</v>
      </c>
      <c r="AT128" s="226" t="s">
        <v>118</v>
      </c>
      <c r="AU128" s="226" t="s">
        <v>83</v>
      </c>
      <c r="AY128" s="16" t="s">
        <v>114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6" t="s">
        <v>81</v>
      </c>
      <c r="BK128" s="227">
        <f>ROUND(I128*H128,2)</f>
        <v>0</v>
      </c>
      <c r="BL128" s="16" t="s">
        <v>122</v>
      </c>
      <c r="BM128" s="226" t="s">
        <v>132</v>
      </c>
    </row>
    <row r="129" s="13" customFormat="1">
      <c r="A129" s="13"/>
      <c r="B129" s="228"/>
      <c r="C129" s="229"/>
      <c r="D129" s="230" t="s">
        <v>133</v>
      </c>
      <c r="E129" s="231" t="s">
        <v>1</v>
      </c>
      <c r="F129" s="232" t="s">
        <v>134</v>
      </c>
      <c r="G129" s="229"/>
      <c r="H129" s="233">
        <v>0.40600000000000003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133</v>
      </c>
      <c r="AU129" s="239" t="s">
        <v>83</v>
      </c>
      <c r="AV129" s="13" t="s">
        <v>83</v>
      </c>
      <c r="AW129" s="13" t="s">
        <v>30</v>
      </c>
      <c r="AX129" s="13" t="s">
        <v>73</v>
      </c>
      <c r="AY129" s="239" t="s">
        <v>114</v>
      </c>
    </row>
    <row r="130" s="13" customFormat="1">
      <c r="A130" s="13"/>
      <c r="B130" s="228"/>
      <c r="C130" s="229"/>
      <c r="D130" s="230" t="s">
        <v>133</v>
      </c>
      <c r="E130" s="231" t="s">
        <v>1</v>
      </c>
      <c r="F130" s="232" t="s">
        <v>135</v>
      </c>
      <c r="G130" s="229"/>
      <c r="H130" s="233">
        <v>0.76700000000000002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133</v>
      </c>
      <c r="AU130" s="239" t="s">
        <v>83</v>
      </c>
      <c r="AV130" s="13" t="s">
        <v>83</v>
      </c>
      <c r="AW130" s="13" t="s">
        <v>30</v>
      </c>
      <c r="AX130" s="13" t="s">
        <v>73</v>
      </c>
      <c r="AY130" s="239" t="s">
        <v>114</v>
      </c>
    </row>
    <row r="131" s="13" customFormat="1">
      <c r="A131" s="13"/>
      <c r="B131" s="228"/>
      <c r="C131" s="229"/>
      <c r="D131" s="230" t="s">
        <v>133</v>
      </c>
      <c r="E131" s="231" t="s">
        <v>1</v>
      </c>
      <c r="F131" s="232" t="s">
        <v>136</v>
      </c>
      <c r="G131" s="229"/>
      <c r="H131" s="233">
        <v>0.81699999999999995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133</v>
      </c>
      <c r="AU131" s="239" t="s">
        <v>83</v>
      </c>
      <c r="AV131" s="13" t="s">
        <v>83</v>
      </c>
      <c r="AW131" s="13" t="s">
        <v>30</v>
      </c>
      <c r="AX131" s="13" t="s">
        <v>73</v>
      </c>
      <c r="AY131" s="239" t="s">
        <v>114</v>
      </c>
    </row>
    <row r="132" s="13" customFormat="1">
      <c r="A132" s="13"/>
      <c r="B132" s="228"/>
      <c r="C132" s="229"/>
      <c r="D132" s="230" t="s">
        <v>133</v>
      </c>
      <c r="E132" s="231" t="s">
        <v>1</v>
      </c>
      <c r="F132" s="232" t="s">
        <v>137</v>
      </c>
      <c r="G132" s="229"/>
      <c r="H132" s="233">
        <v>0.77400000000000002</v>
      </c>
      <c r="I132" s="234"/>
      <c r="J132" s="229"/>
      <c r="K132" s="229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133</v>
      </c>
      <c r="AU132" s="239" t="s">
        <v>83</v>
      </c>
      <c r="AV132" s="13" t="s">
        <v>83</v>
      </c>
      <c r="AW132" s="13" t="s">
        <v>30</v>
      </c>
      <c r="AX132" s="13" t="s">
        <v>73</v>
      </c>
      <c r="AY132" s="239" t="s">
        <v>114</v>
      </c>
    </row>
    <row r="133" s="13" customFormat="1">
      <c r="A133" s="13"/>
      <c r="B133" s="228"/>
      <c r="C133" s="229"/>
      <c r="D133" s="230" t="s">
        <v>133</v>
      </c>
      <c r="E133" s="231" t="s">
        <v>1</v>
      </c>
      <c r="F133" s="232" t="s">
        <v>138</v>
      </c>
      <c r="G133" s="229"/>
      <c r="H133" s="233">
        <v>7.657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133</v>
      </c>
      <c r="AU133" s="239" t="s">
        <v>83</v>
      </c>
      <c r="AV133" s="13" t="s">
        <v>83</v>
      </c>
      <c r="AW133" s="13" t="s">
        <v>30</v>
      </c>
      <c r="AX133" s="13" t="s">
        <v>73</v>
      </c>
      <c r="AY133" s="239" t="s">
        <v>114</v>
      </c>
    </row>
    <row r="134" s="13" customFormat="1">
      <c r="A134" s="13"/>
      <c r="B134" s="228"/>
      <c r="C134" s="229"/>
      <c r="D134" s="230" t="s">
        <v>133</v>
      </c>
      <c r="E134" s="231" t="s">
        <v>1</v>
      </c>
      <c r="F134" s="232" t="s">
        <v>139</v>
      </c>
      <c r="G134" s="229"/>
      <c r="H134" s="233">
        <v>0.97199999999999998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133</v>
      </c>
      <c r="AU134" s="239" t="s">
        <v>83</v>
      </c>
      <c r="AV134" s="13" t="s">
        <v>83</v>
      </c>
      <c r="AW134" s="13" t="s">
        <v>30</v>
      </c>
      <c r="AX134" s="13" t="s">
        <v>73</v>
      </c>
      <c r="AY134" s="239" t="s">
        <v>114</v>
      </c>
    </row>
    <row r="135" s="13" customFormat="1">
      <c r="A135" s="13"/>
      <c r="B135" s="228"/>
      <c r="C135" s="229"/>
      <c r="D135" s="230" t="s">
        <v>133</v>
      </c>
      <c r="E135" s="231" t="s">
        <v>1</v>
      </c>
      <c r="F135" s="232" t="s">
        <v>140</v>
      </c>
      <c r="G135" s="229"/>
      <c r="H135" s="233">
        <v>0.92800000000000005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133</v>
      </c>
      <c r="AU135" s="239" t="s">
        <v>83</v>
      </c>
      <c r="AV135" s="13" t="s">
        <v>83</v>
      </c>
      <c r="AW135" s="13" t="s">
        <v>30</v>
      </c>
      <c r="AX135" s="13" t="s">
        <v>73</v>
      </c>
      <c r="AY135" s="239" t="s">
        <v>114</v>
      </c>
    </row>
    <row r="136" s="13" customFormat="1">
      <c r="A136" s="13"/>
      <c r="B136" s="228"/>
      <c r="C136" s="229"/>
      <c r="D136" s="230" t="s">
        <v>133</v>
      </c>
      <c r="E136" s="231" t="s">
        <v>1</v>
      </c>
      <c r="F136" s="232" t="s">
        <v>141</v>
      </c>
      <c r="G136" s="229"/>
      <c r="H136" s="233">
        <v>0.91700000000000004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133</v>
      </c>
      <c r="AU136" s="239" t="s">
        <v>83</v>
      </c>
      <c r="AV136" s="13" t="s">
        <v>83</v>
      </c>
      <c r="AW136" s="13" t="s">
        <v>30</v>
      </c>
      <c r="AX136" s="13" t="s">
        <v>73</v>
      </c>
      <c r="AY136" s="239" t="s">
        <v>114</v>
      </c>
    </row>
    <row r="137" s="14" customFormat="1">
      <c r="A137" s="14"/>
      <c r="B137" s="240"/>
      <c r="C137" s="241"/>
      <c r="D137" s="230" t="s">
        <v>133</v>
      </c>
      <c r="E137" s="242" t="s">
        <v>1</v>
      </c>
      <c r="F137" s="243" t="s">
        <v>142</v>
      </c>
      <c r="G137" s="241"/>
      <c r="H137" s="244">
        <v>13.238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133</v>
      </c>
      <c r="AU137" s="250" t="s">
        <v>83</v>
      </c>
      <c r="AV137" s="14" t="s">
        <v>122</v>
      </c>
      <c r="AW137" s="14" t="s">
        <v>30</v>
      </c>
      <c r="AX137" s="14" t="s">
        <v>81</v>
      </c>
      <c r="AY137" s="250" t="s">
        <v>114</v>
      </c>
    </row>
    <row r="138" s="2" customFormat="1" ht="16.5" customHeight="1">
      <c r="A138" s="37"/>
      <c r="B138" s="38"/>
      <c r="C138" s="214" t="s">
        <v>143</v>
      </c>
      <c r="D138" s="214" t="s">
        <v>118</v>
      </c>
      <c r="E138" s="215" t="s">
        <v>144</v>
      </c>
      <c r="F138" s="216" t="s">
        <v>145</v>
      </c>
      <c r="G138" s="217" t="s">
        <v>131</v>
      </c>
      <c r="H138" s="218">
        <v>6.774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38</v>
      </c>
      <c r="O138" s="90"/>
      <c r="P138" s="224">
        <f>O138*H138</f>
        <v>0</v>
      </c>
      <c r="Q138" s="224">
        <v>0.0098399999999999998</v>
      </c>
      <c r="R138" s="224">
        <f>Q138*H138</f>
        <v>0.066656159999999992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122</v>
      </c>
      <c r="AT138" s="226" t="s">
        <v>118</v>
      </c>
      <c r="AU138" s="226" t="s">
        <v>83</v>
      </c>
      <c r="AY138" s="16" t="s">
        <v>114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81</v>
      </c>
      <c r="BK138" s="227">
        <f>ROUND(I138*H138,2)</f>
        <v>0</v>
      </c>
      <c r="BL138" s="16" t="s">
        <v>122</v>
      </c>
      <c r="BM138" s="226" t="s">
        <v>146</v>
      </c>
    </row>
    <row r="139" s="13" customFormat="1">
      <c r="A139" s="13"/>
      <c r="B139" s="228"/>
      <c r="C139" s="229"/>
      <c r="D139" s="230" t="s">
        <v>133</v>
      </c>
      <c r="E139" s="231" t="s">
        <v>1</v>
      </c>
      <c r="F139" s="232" t="s">
        <v>147</v>
      </c>
      <c r="G139" s="229"/>
      <c r="H139" s="233">
        <v>0.79800000000000004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133</v>
      </c>
      <c r="AU139" s="239" t="s">
        <v>83</v>
      </c>
      <c r="AV139" s="13" t="s">
        <v>83</v>
      </c>
      <c r="AW139" s="13" t="s">
        <v>30</v>
      </c>
      <c r="AX139" s="13" t="s">
        <v>73</v>
      </c>
      <c r="AY139" s="239" t="s">
        <v>114</v>
      </c>
    </row>
    <row r="140" s="13" customFormat="1">
      <c r="A140" s="13"/>
      <c r="B140" s="228"/>
      <c r="C140" s="229"/>
      <c r="D140" s="230" t="s">
        <v>133</v>
      </c>
      <c r="E140" s="231" t="s">
        <v>1</v>
      </c>
      <c r="F140" s="232" t="s">
        <v>148</v>
      </c>
      <c r="G140" s="229"/>
      <c r="H140" s="233">
        <v>0.66000000000000003</v>
      </c>
      <c r="I140" s="234"/>
      <c r="J140" s="229"/>
      <c r="K140" s="229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133</v>
      </c>
      <c r="AU140" s="239" t="s">
        <v>83</v>
      </c>
      <c r="AV140" s="13" t="s">
        <v>83</v>
      </c>
      <c r="AW140" s="13" t="s">
        <v>30</v>
      </c>
      <c r="AX140" s="13" t="s">
        <v>73</v>
      </c>
      <c r="AY140" s="239" t="s">
        <v>114</v>
      </c>
    </row>
    <row r="141" s="13" customFormat="1">
      <c r="A141" s="13"/>
      <c r="B141" s="228"/>
      <c r="C141" s="229"/>
      <c r="D141" s="230" t="s">
        <v>133</v>
      </c>
      <c r="E141" s="231" t="s">
        <v>1</v>
      </c>
      <c r="F141" s="232" t="s">
        <v>149</v>
      </c>
      <c r="G141" s="229"/>
      <c r="H141" s="233">
        <v>0.71899999999999997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133</v>
      </c>
      <c r="AU141" s="239" t="s">
        <v>83</v>
      </c>
      <c r="AV141" s="13" t="s">
        <v>83</v>
      </c>
      <c r="AW141" s="13" t="s">
        <v>30</v>
      </c>
      <c r="AX141" s="13" t="s">
        <v>73</v>
      </c>
      <c r="AY141" s="239" t="s">
        <v>114</v>
      </c>
    </row>
    <row r="142" s="13" customFormat="1">
      <c r="A142" s="13"/>
      <c r="B142" s="228"/>
      <c r="C142" s="229"/>
      <c r="D142" s="230" t="s">
        <v>133</v>
      </c>
      <c r="E142" s="231" t="s">
        <v>1</v>
      </c>
      <c r="F142" s="232" t="s">
        <v>150</v>
      </c>
      <c r="G142" s="229"/>
      <c r="H142" s="233">
        <v>0.71799999999999997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133</v>
      </c>
      <c r="AU142" s="239" t="s">
        <v>83</v>
      </c>
      <c r="AV142" s="13" t="s">
        <v>83</v>
      </c>
      <c r="AW142" s="13" t="s">
        <v>30</v>
      </c>
      <c r="AX142" s="13" t="s">
        <v>73</v>
      </c>
      <c r="AY142" s="239" t="s">
        <v>114</v>
      </c>
    </row>
    <row r="143" s="13" customFormat="1">
      <c r="A143" s="13"/>
      <c r="B143" s="228"/>
      <c r="C143" s="229"/>
      <c r="D143" s="230" t="s">
        <v>133</v>
      </c>
      <c r="E143" s="231" t="s">
        <v>1</v>
      </c>
      <c r="F143" s="232" t="s">
        <v>151</v>
      </c>
      <c r="G143" s="229"/>
      <c r="H143" s="233">
        <v>0.69799999999999995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133</v>
      </c>
      <c r="AU143" s="239" t="s">
        <v>83</v>
      </c>
      <c r="AV143" s="13" t="s">
        <v>83</v>
      </c>
      <c r="AW143" s="13" t="s">
        <v>30</v>
      </c>
      <c r="AX143" s="13" t="s">
        <v>73</v>
      </c>
      <c r="AY143" s="239" t="s">
        <v>114</v>
      </c>
    </row>
    <row r="144" s="13" customFormat="1">
      <c r="A144" s="13"/>
      <c r="B144" s="228"/>
      <c r="C144" s="229"/>
      <c r="D144" s="230" t="s">
        <v>133</v>
      </c>
      <c r="E144" s="231" t="s">
        <v>1</v>
      </c>
      <c r="F144" s="232" t="s">
        <v>152</v>
      </c>
      <c r="G144" s="229"/>
      <c r="H144" s="233">
        <v>0.81799999999999995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133</v>
      </c>
      <c r="AU144" s="239" t="s">
        <v>83</v>
      </c>
      <c r="AV144" s="13" t="s">
        <v>83</v>
      </c>
      <c r="AW144" s="13" t="s">
        <v>30</v>
      </c>
      <c r="AX144" s="13" t="s">
        <v>73</v>
      </c>
      <c r="AY144" s="239" t="s">
        <v>114</v>
      </c>
    </row>
    <row r="145" s="13" customFormat="1">
      <c r="A145" s="13"/>
      <c r="B145" s="228"/>
      <c r="C145" s="229"/>
      <c r="D145" s="230" t="s">
        <v>133</v>
      </c>
      <c r="E145" s="231" t="s">
        <v>1</v>
      </c>
      <c r="F145" s="232" t="s">
        <v>153</v>
      </c>
      <c r="G145" s="229"/>
      <c r="H145" s="233">
        <v>0.80800000000000005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133</v>
      </c>
      <c r="AU145" s="239" t="s">
        <v>83</v>
      </c>
      <c r="AV145" s="13" t="s">
        <v>83</v>
      </c>
      <c r="AW145" s="13" t="s">
        <v>30</v>
      </c>
      <c r="AX145" s="13" t="s">
        <v>73</v>
      </c>
      <c r="AY145" s="239" t="s">
        <v>114</v>
      </c>
    </row>
    <row r="146" s="13" customFormat="1">
      <c r="A146" s="13"/>
      <c r="B146" s="228"/>
      <c r="C146" s="229"/>
      <c r="D146" s="230" t="s">
        <v>133</v>
      </c>
      <c r="E146" s="231" t="s">
        <v>1</v>
      </c>
      <c r="F146" s="232" t="s">
        <v>154</v>
      </c>
      <c r="G146" s="229"/>
      <c r="H146" s="233">
        <v>0.76900000000000002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133</v>
      </c>
      <c r="AU146" s="239" t="s">
        <v>83</v>
      </c>
      <c r="AV146" s="13" t="s">
        <v>83</v>
      </c>
      <c r="AW146" s="13" t="s">
        <v>30</v>
      </c>
      <c r="AX146" s="13" t="s">
        <v>73</v>
      </c>
      <c r="AY146" s="239" t="s">
        <v>114</v>
      </c>
    </row>
    <row r="147" s="13" customFormat="1">
      <c r="A147" s="13"/>
      <c r="B147" s="228"/>
      <c r="C147" s="229"/>
      <c r="D147" s="230" t="s">
        <v>133</v>
      </c>
      <c r="E147" s="231" t="s">
        <v>1</v>
      </c>
      <c r="F147" s="232" t="s">
        <v>155</v>
      </c>
      <c r="G147" s="229"/>
      <c r="H147" s="233">
        <v>0.78600000000000003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133</v>
      </c>
      <c r="AU147" s="239" t="s">
        <v>83</v>
      </c>
      <c r="AV147" s="13" t="s">
        <v>83</v>
      </c>
      <c r="AW147" s="13" t="s">
        <v>30</v>
      </c>
      <c r="AX147" s="13" t="s">
        <v>73</v>
      </c>
      <c r="AY147" s="239" t="s">
        <v>114</v>
      </c>
    </row>
    <row r="148" s="14" customFormat="1">
      <c r="A148" s="14"/>
      <c r="B148" s="240"/>
      <c r="C148" s="241"/>
      <c r="D148" s="230" t="s">
        <v>133</v>
      </c>
      <c r="E148" s="242" t="s">
        <v>1</v>
      </c>
      <c r="F148" s="243" t="s">
        <v>142</v>
      </c>
      <c r="G148" s="241"/>
      <c r="H148" s="244">
        <v>6.7739999999999991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0" t="s">
        <v>133</v>
      </c>
      <c r="AU148" s="250" t="s">
        <v>83</v>
      </c>
      <c r="AV148" s="14" t="s">
        <v>122</v>
      </c>
      <c r="AW148" s="14" t="s">
        <v>30</v>
      </c>
      <c r="AX148" s="14" t="s">
        <v>81</v>
      </c>
      <c r="AY148" s="250" t="s">
        <v>114</v>
      </c>
    </row>
    <row r="149" s="2" customFormat="1" ht="24.15" customHeight="1">
      <c r="A149" s="37"/>
      <c r="B149" s="38"/>
      <c r="C149" s="214" t="s">
        <v>156</v>
      </c>
      <c r="D149" s="214" t="s">
        <v>118</v>
      </c>
      <c r="E149" s="215" t="s">
        <v>157</v>
      </c>
      <c r="F149" s="216" t="s">
        <v>158</v>
      </c>
      <c r="G149" s="217" t="s">
        <v>121</v>
      </c>
      <c r="H149" s="218">
        <v>3.9870000000000001</v>
      </c>
      <c r="I149" s="219"/>
      <c r="J149" s="220">
        <f>ROUND(I149*H149,2)</f>
        <v>0</v>
      </c>
      <c r="K149" s="221"/>
      <c r="L149" s="43"/>
      <c r="M149" s="222" t="s">
        <v>1</v>
      </c>
      <c r="N149" s="223" t="s">
        <v>38</v>
      </c>
      <c r="O149" s="90"/>
      <c r="P149" s="224">
        <f>O149*H149</f>
        <v>0</v>
      </c>
      <c r="Q149" s="224">
        <v>1.6285000000000001</v>
      </c>
      <c r="R149" s="224">
        <f>Q149*H149</f>
        <v>6.4928295</v>
      </c>
      <c r="S149" s="224">
        <v>0</v>
      </c>
      <c r="T149" s="22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6" t="s">
        <v>122</v>
      </c>
      <c r="AT149" s="226" t="s">
        <v>118</v>
      </c>
      <c r="AU149" s="226" t="s">
        <v>83</v>
      </c>
      <c r="AY149" s="16" t="s">
        <v>114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6" t="s">
        <v>81</v>
      </c>
      <c r="BK149" s="227">
        <f>ROUND(I149*H149,2)</f>
        <v>0</v>
      </c>
      <c r="BL149" s="16" t="s">
        <v>122</v>
      </c>
      <c r="BM149" s="226" t="s">
        <v>159</v>
      </c>
    </row>
    <row r="150" s="13" customFormat="1">
      <c r="A150" s="13"/>
      <c r="B150" s="228"/>
      <c r="C150" s="229"/>
      <c r="D150" s="230" t="s">
        <v>133</v>
      </c>
      <c r="E150" s="231" t="s">
        <v>1</v>
      </c>
      <c r="F150" s="232" t="s">
        <v>160</v>
      </c>
      <c r="G150" s="229"/>
      <c r="H150" s="233">
        <v>3.9870000000000001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133</v>
      </c>
      <c r="AU150" s="239" t="s">
        <v>83</v>
      </c>
      <c r="AV150" s="13" t="s">
        <v>83</v>
      </c>
      <c r="AW150" s="13" t="s">
        <v>30</v>
      </c>
      <c r="AX150" s="13" t="s">
        <v>81</v>
      </c>
      <c r="AY150" s="239" t="s">
        <v>114</v>
      </c>
    </row>
    <row r="151" s="12" customFormat="1" ht="22.8" customHeight="1">
      <c r="A151" s="12"/>
      <c r="B151" s="198"/>
      <c r="C151" s="199"/>
      <c r="D151" s="200" t="s">
        <v>72</v>
      </c>
      <c r="E151" s="212" t="s">
        <v>161</v>
      </c>
      <c r="F151" s="212" t="s">
        <v>162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SUM(P152:P157)</f>
        <v>0</v>
      </c>
      <c r="Q151" s="206"/>
      <c r="R151" s="207">
        <f>SUM(R152:R157)</f>
        <v>8.990565440000001</v>
      </c>
      <c r="S151" s="206"/>
      <c r="T151" s="208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81</v>
      </c>
      <c r="AT151" s="210" t="s">
        <v>72</v>
      </c>
      <c r="AU151" s="210" t="s">
        <v>81</v>
      </c>
      <c r="AY151" s="209" t="s">
        <v>114</v>
      </c>
      <c r="BK151" s="211">
        <f>SUM(BK152:BK157)</f>
        <v>0</v>
      </c>
    </row>
    <row r="152" s="2" customFormat="1" ht="24.15" customHeight="1">
      <c r="A152" s="37"/>
      <c r="B152" s="38"/>
      <c r="C152" s="214" t="s">
        <v>163</v>
      </c>
      <c r="D152" s="214" t="s">
        <v>118</v>
      </c>
      <c r="E152" s="215" t="s">
        <v>164</v>
      </c>
      <c r="F152" s="216" t="s">
        <v>165</v>
      </c>
      <c r="G152" s="217" t="s">
        <v>131</v>
      </c>
      <c r="H152" s="218">
        <v>14.888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38</v>
      </c>
      <c r="O152" s="90"/>
      <c r="P152" s="224">
        <f>O152*H152</f>
        <v>0</v>
      </c>
      <c r="Q152" s="224">
        <v>0.57586000000000004</v>
      </c>
      <c r="R152" s="224">
        <f>Q152*H152</f>
        <v>8.5734036800000002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122</v>
      </c>
      <c r="AT152" s="226" t="s">
        <v>118</v>
      </c>
      <c r="AU152" s="226" t="s">
        <v>83</v>
      </c>
      <c r="AY152" s="16" t="s">
        <v>114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81</v>
      </c>
      <c r="BK152" s="227">
        <f>ROUND(I152*H152,2)</f>
        <v>0</v>
      </c>
      <c r="BL152" s="16" t="s">
        <v>122</v>
      </c>
      <c r="BM152" s="226" t="s">
        <v>166</v>
      </c>
    </row>
    <row r="153" s="13" customFormat="1">
      <c r="A153" s="13"/>
      <c r="B153" s="228"/>
      <c r="C153" s="229"/>
      <c r="D153" s="230" t="s">
        <v>133</v>
      </c>
      <c r="E153" s="231" t="s">
        <v>1</v>
      </c>
      <c r="F153" s="232" t="s">
        <v>167</v>
      </c>
      <c r="G153" s="229"/>
      <c r="H153" s="233">
        <v>118.72799999999999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133</v>
      </c>
      <c r="AU153" s="239" t="s">
        <v>83</v>
      </c>
      <c r="AV153" s="13" t="s">
        <v>83</v>
      </c>
      <c r="AW153" s="13" t="s">
        <v>30</v>
      </c>
      <c r="AX153" s="13" t="s">
        <v>73</v>
      </c>
      <c r="AY153" s="239" t="s">
        <v>114</v>
      </c>
    </row>
    <row r="154" s="13" customFormat="1">
      <c r="A154" s="13"/>
      <c r="B154" s="228"/>
      <c r="C154" s="229"/>
      <c r="D154" s="230" t="s">
        <v>133</v>
      </c>
      <c r="E154" s="231" t="s">
        <v>1</v>
      </c>
      <c r="F154" s="232" t="s">
        <v>168</v>
      </c>
      <c r="G154" s="229"/>
      <c r="H154" s="233">
        <v>-103.84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133</v>
      </c>
      <c r="AU154" s="239" t="s">
        <v>83</v>
      </c>
      <c r="AV154" s="13" t="s">
        <v>83</v>
      </c>
      <c r="AW154" s="13" t="s">
        <v>30</v>
      </c>
      <c r="AX154" s="13" t="s">
        <v>73</v>
      </c>
      <c r="AY154" s="239" t="s">
        <v>114</v>
      </c>
    </row>
    <row r="155" s="14" customFormat="1">
      <c r="A155" s="14"/>
      <c r="B155" s="240"/>
      <c r="C155" s="241"/>
      <c r="D155" s="230" t="s">
        <v>133</v>
      </c>
      <c r="E155" s="242" t="s">
        <v>1</v>
      </c>
      <c r="F155" s="243" t="s">
        <v>142</v>
      </c>
      <c r="G155" s="241"/>
      <c r="H155" s="244">
        <v>14.887999999999991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133</v>
      </c>
      <c r="AU155" s="250" t="s">
        <v>83</v>
      </c>
      <c r="AV155" s="14" t="s">
        <v>122</v>
      </c>
      <c r="AW155" s="14" t="s">
        <v>30</v>
      </c>
      <c r="AX155" s="14" t="s">
        <v>81</v>
      </c>
      <c r="AY155" s="250" t="s">
        <v>114</v>
      </c>
    </row>
    <row r="156" s="2" customFormat="1" ht="16.5" customHeight="1">
      <c r="A156" s="37"/>
      <c r="B156" s="38"/>
      <c r="C156" s="214" t="s">
        <v>169</v>
      </c>
      <c r="D156" s="214" t="s">
        <v>118</v>
      </c>
      <c r="E156" s="215" t="s">
        <v>170</v>
      </c>
      <c r="F156" s="216" t="s">
        <v>171</v>
      </c>
      <c r="G156" s="217" t="s">
        <v>131</v>
      </c>
      <c r="H156" s="218">
        <v>14.888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38</v>
      </c>
      <c r="O156" s="90"/>
      <c r="P156" s="224">
        <f>O156*H156</f>
        <v>0</v>
      </c>
      <c r="Q156" s="224">
        <v>0.02802</v>
      </c>
      <c r="R156" s="224">
        <f>Q156*H156</f>
        <v>0.41716175999999999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122</v>
      </c>
      <c r="AT156" s="226" t="s">
        <v>118</v>
      </c>
      <c r="AU156" s="226" t="s">
        <v>83</v>
      </c>
      <c r="AY156" s="16" t="s">
        <v>114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81</v>
      </c>
      <c r="BK156" s="227">
        <f>ROUND(I156*H156,2)</f>
        <v>0</v>
      </c>
      <c r="BL156" s="16" t="s">
        <v>122</v>
      </c>
      <c r="BM156" s="226" t="s">
        <v>172</v>
      </c>
    </row>
    <row r="157" s="2" customFormat="1" ht="21.75" customHeight="1">
      <c r="A157" s="37"/>
      <c r="B157" s="38"/>
      <c r="C157" s="214" t="s">
        <v>173</v>
      </c>
      <c r="D157" s="214" t="s">
        <v>118</v>
      </c>
      <c r="E157" s="215" t="s">
        <v>174</v>
      </c>
      <c r="F157" s="216" t="s">
        <v>175</v>
      </c>
      <c r="G157" s="217" t="s">
        <v>131</v>
      </c>
      <c r="H157" s="218">
        <v>14.888</v>
      </c>
      <c r="I157" s="219"/>
      <c r="J157" s="220">
        <f>ROUND(I157*H157,2)</f>
        <v>0</v>
      </c>
      <c r="K157" s="221"/>
      <c r="L157" s="43"/>
      <c r="M157" s="222" t="s">
        <v>1</v>
      </c>
      <c r="N157" s="223" t="s">
        <v>38</v>
      </c>
      <c r="O157" s="90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6" t="s">
        <v>122</v>
      </c>
      <c r="AT157" s="226" t="s">
        <v>118</v>
      </c>
      <c r="AU157" s="226" t="s">
        <v>83</v>
      </c>
      <c r="AY157" s="16" t="s">
        <v>114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6" t="s">
        <v>81</v>
      </c>
      <c r="BK157" s="227">
        <f>ROUND(I157*H157,2)</f>
        <v>0</v>
      </c>
      <c r="BL157" s="16" t="s">
        <v>122</v>
      </c>
      <c r="BM157" s="226" t="s">
        <v>176</v>
      </c>
    </row>
    <row r="158" s="12" customFormat="1" ht="22.8" customHeight="1">
      <c r="A158" s="12"/>
      <c r="B158" s="198"/>
      <c r="C158" s="199"/>
      <c r="D158" s="200" t="s">
        <v>72</v>
      </c>
      <c r="E158" s="212" t="s">
        <v>177</v>
      </c>
      <c r="F158" s="212" t="s">
        <v>178</v>
      </c>
      <c r="G158" s="199"/>
      <c r="H158" s="199"/>
      <c r="I158" s="202"/>
      <c r="J158" s="213">
        <f>BK158</f>
        <v>0</v>
      </c>
      <c r="K158" s="199"/>
      <c r="L158" s="204"/>
      <c r="M158" s="205"/>
      <c r="N158" s="206"/>
      <c r="O158" s="206"/>
      <c r="P158" s="207">
        <f>SUM(P159:P164)</f>
        <v>0</v>
      </c>
      <c r="Q158" s="206"/>
      <c r="R158" s="207">
        <f>SUM(R159:R164)</f>
        <v>0.58115040000000007</v>
      </c>
      <c r="S158" s="206"/>
      <c r="T158" s="208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9" t="s">
        <v>81</v>
      </c>
      <c r="AT158" s="210" t="s">
        <v>72</v>
      </c>
      <c r="AU158" s="210" t="s">
        <v>81</v>
      </c>
      <c r="AY158" s="209" t="s">
        <v>114</v>
      </c>
      <c r="BK158" s="211">
        <f>SUM(BK159:BK164)</f>
        <v>0</v>
      </c>
    </row>
    <row r="159" s="2" customFormat="1" ht="37.8" customHeight="1">
      <c r="A159" s="37"/>
      <c r="B159" s="38"/>
      <c r="C159" s="214" t="s">
        <v>179</v>
      </c>
      <c r="D159" s="214" t="s">
        <v>118</v>
      </c>
      <c r="E159" s="215" t="s">
        <v>180</v>
      </c>
      <c r="F159" s="216" t="s">
        <v>181</v>
      </c>
      <c r="G159" s="217" t="s">
        <v>131</v>
      </c>
      <c r="H159" s="218">
        <v>14.888</v>
      </c>
      <c r="I159" s="219"/>
      <c r="J159" s="220">
        <f>ROUND(I159*H159,2)</f>
        <v>0</v>
      </c>
      <c r="K159" s="221"/>
      <c r="L159" s="43"/>
      <c r="M159" s="222" t="s">
        <v>1</v>
      </c>
      <c r="N159" s="223" t="s">
        <v>38</v>
      </c>
      <c r="O159" s="90"/>
      <c r="P159" s="224">
        <f>O159*H159</f>
        <v>0</v>
      </c>
      <c r="Q159" s="224">
        <v>0.0065599999999999999</v>
      </c>
      <c r="R159" s="224">
        <f>Q159*H159</f>
        <v>0.097665279999999993</v>
      </c>
      <c r="S159" s="224">
        <v>0</v>
      </c>
      <c r="T159" s="22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6" t="s">
        <v>122</v>
      </c>
      <c r="AT159" s="226" t="s">
        <v>118</v>
      </c>
      <c r="AU159" s="226" t="s">
        <v>83</v>
      </c>
      <c r="AY159" s="16" t="s">
        <v>114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6" t="s">
        <v>81</v>
      </c>
      <c r="BK159" s="227">
        <f>ROUND(I159*H159,2)</f>
        <v>0</v>
      </c>
      <c r="BL159" s="16" t="s">
        <v>122</v>
      </c>
      <c r="BM159" s="226" t="s">
        <v>182</v>
      </c>
    </row>
    <row r="160" s="2" customFormat="1" ht="24.15" customHeight="1">
      <c r="A160" s="37"/>
      <c r="B160" s="38"/>
      <c r="C160" s="214" t="s">
        <v>7</v>
      </c>
      <c r="D160" s="214" t="s">
        <v>118</v>
      </c>
      <c r="E160" s="215" t="s">
        <v>183</v>
      </c>
      <c r="F160" s="216" t="s">
        <v>184</v>
      </c>
      <c r="G160" s="217" t="s">
        <v>131</v>
      </c>
      <c r="H160" s="218">
        <v>14.888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38</v>
      </c>
      <c r="O160" s="90"/>
      <c r="P160" s="224">
        <f>O160*H160</f>
        <v>0</v>
      </c>
      <c r="Q160" s="224">
        <v>0.0065599999999999999</v>
      </c>
      <c r="R160" s="224">
        <f>Q160*H160</f>
        <v>0.097665279999999993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122</v>
      </c>
      <c r="AT160" s="226" t="s">
        <v>118</v>
      </c>
      <c r="AU160" s="226" t="s">
        <v>83</v>
      </c>
      <c r="AY160" s="16" t="s">
        <v>114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81</v>
      </c>
      <c r="BK160" s="227">
        <f>ROUND(I160*H160,2)</f>
        <v>0</v>
      </c>
      <c r="BL160" s="16" t="s">
        <v>122</v>
      </c>
      <c r="BM160" s="226" t="s">
        <v>185</v>
      </c>
    </row>
    <row r="161" s="2" customFormat="1" ht="24.15" customHeight="1">
      <c r="A161" s="37"/>
      <c r="B161" s="38"/>
      <c r="C161" s="214" t="s">
        <v>186</v>
      </c>
      <c r="D161" s="214" t="s">
        <v>118</v>
      </c>
      <c r="E161" s="215" t="s">
        <v>187</v>
      </c>
      <c r="F161" s="216" t="s">
        <v>188</v>
      </c>
      <c r="G161" s="217" t="s">
        <v>131</v>
      </c>
      <c r="H161" s="218">
        <v>32.536999999999999</v>
      </c>
      <c r="I161" s="219"/>
      <c r="J161" s="220">
        <f>ROUND(I161*H161,2)</f>
        <v>0</v>
      </c>
      <c r="K161" s="221"/>
      <c r="L161" s="43"/>
      <c r="M161" s="222" t="s">
        <v>1</v>
      </c>
      <c r="N161" s="223" t="s">
        <v>38</v>
      </c>
      <c r="O161" s="90"/>
      <c r="P161" s="224">
        <f>O161*H161</f>
        <v>0</v>
      </c>
      <c r="Q161" s="224">
        <v>0.0065599999999999999</v>
      </c>
      <c r="R161" s="224">
        <f>Q161*H161</f>
        <v>0.21344272</v>
      </c>
      <c r="S161" s="224">
        <v>0</v>
      </c>
      <c r="T161" s="22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6" t="s">
        <v>122</v>
      </c>
      <c r="AT161" s="226" t="s">
        <v>118</v>
      </c>
      <c r="AU161" s="226" t="s">
        <v>83</v>
      </c>
      <c r="AY161" s="16" t="s">
        <v>114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6" t="s">
        <v>81</v>
      </c>
      <c r="BK161" s="227">
        <f>ROUND(I161*H161,2)</f>
        <v>0</v>
      </c>
      <c r="BL161" s="16" t="s">
        <v>122</v>
      </c>
      <c r="BM161" s="226" t="s">
        <v>189</v>
      </c>
    </row>
    <row r="162" s="13" customFormat="1">
      <c r="A162" s="13"/>
      <c r="B162" s="228"/>
      <c r="C162" s="229"/>
      <c r="D162" s="230" t="s">
        <v>133</v>
      </c>
      <c r="E162" s="231" t="s">
        <v>1</v>
      </c>
      <c r="F162" s="232" t="s">
        <v>190</v>
      </c>
      <c r="G162" s="229"/>
      <c r="H162" s="233">
        <v>32.536999999999999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133</v>
      </c>
      <c r="AU162" s="239" t="s">
        <v>83</v>
      </c>
      <c r="AV162" s="13" t="s">
        <v>83</v>
      </c>
      <c r="AW162" s="13" t="s">
        <v>30</v>
      </c>
      <c r="AX162" s="13" t="s">
        <v>81</v>
      </c>
      <c r="AY162" s="239" t="s">
        <v>114</v>
      </c>
    </row>
    <row r="163" s="2" customFormat="1" ht="24.15" customHeight="1">
      <c r="A163" s="37"/>
      <c r="B163" s="38"/>
      <c r="C163" s="214" t="s">
        <v>191</v>
      </c>
      <c r="D163" s="214" t="s">
        <v>118</v>
      </c>
      <c r="E163" s="215" t="s">
        <v>192</v>
      </c>
      <c r="F163" s="216" t="s">
        <v>193</v>
      </c>
      <c r="G163" s="217" t="s">
        <v>131</v>
      </c>
      <c r="H163" s="218">
        <v>26.277000000000001</v>
      </c>
      <c r="I163" s="219"/>
      <c r="J163" s="220">
        <f>ROUND(I163*H163,2)</f>
        <v>0</v>
      </c>
      <c r="K163" s="221"/>
      <c r="L163" s="43"/>
      <c r="M163" s="222" t="s">
        <v>1</v>
      </c>
      <c r="N163" s="223" t="s">
        <v>38</v>
      </c>
      <c r="O163" s="90"/>
      <c r="P163" s="224">
        <f>O163*H163</f>
        <v>0</v>
      </c>
      <c r="Q163" s="224">
        <v>0.0065599999999999999</v>
      </c>
      <c r="R163" s="224">
        <f>Q163*H163</f>
        <v>0.17237712</v>
      </c>
      <c r="S163" s="224">
        <v>0</v>
      </c>
      <c r="T163" s="22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6" t="s">
        <v>122</v>
      </c>
      <c r="AT163" s="226" t="s">
        <v>118</v>
      </c>
      <c r="AU163" s="226" t="s">
        <v>83</v>
      </c>
      <c r="AY163" s="16" t="s">
        <v>114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6" t="s">
        <v>81</v>
      </c>
      <c r="BK163" s="227">
        <f>ROUND(I163*H163,2)</f>
        <v>0</v>
      </c>
      <c r="BL163" s="16" t="s">
        <v>122</v>
      </c>
      <c r="BM163" s="226" t="s">
        <v>194</v>
      </c>
    </row>
    <row r="164" s="13" customFormat="1">
      <c r="A164" s="13"/>
      <c r="B164" s="228"/>
      <c r="C164" s="229"/>
      <c r="D164" s="230" t="s">
        <v>133</v>
      </c>
      <c r="E164" s="231" t="s">
        <v>1</v>
      </c>
      <c r="F164" s="232" t="s">
        <v>195</v>
      </c>
      <c r="G164" s="229"/>
      <c r="H164" s="233">
        <v>26.277000000000001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133</v>
      </c>
      <c r="AU164" s="239" t="s">
        <v>83</v>
      </c>
      <c r="AV164" s="13" t="s">
        <v>83</v>
      </c>
      <c r="AW164" s="13" t="s">
        <v>30</v>
      </c>
      <c r="AX164" s="13" t="s">
        <v>81</v>
      </c>
      <c r="AY164" s="239" t="s">
        <v>114</v>
      </c>
    </row>
    <row r="165" s="12" customFormat="1" ht="22.8" customHeight="1">
      <c r="A165" s="12"/>
      <c r="B165" s="198"/>
      <c r="C165" s="199"/>
      <c r="D165" s="200" t="s">
        <v>72</v>
      </c>
      <c r="E165" s="212" t="s">
        <v>196</v>
      </c>
      <c r="F165" s="212" t="s">
        <v>197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SUM(P166:P218)</f>
        <v>0</v>
      </c>
      <c r="Q165" s="206"/>
      <c r="R165" s="207">
        <f>SUM(R166:R218)</f>
        <v>0</v>
      </c>
      <c r="S165" s="206"/>
      <c r="T165" s="208">
        <f>SUM(T166:T218)</f>
        <v>61.837942000000005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81</v>
      </c>
      <c r="AT165" s="210" t="s">
        <v>72</v>
      </c>
      <c r="AU165" s="210" t="s">
        <v>81</v>
      </c>
      <c r="AY165" s="209" t="s">
        <v>114</v>
      </c>
      <c r="BK165" s="211">
        <f>SUM(BK166:BK218)</f>
        <v>0</v>
      </c>
    </row>
    <row r="166" s="2" customFormat="1" ht="16.5" customHeight="1">
      <c r="A166" s="37"/>
      <c r="B166" s="38"/>
      <c r="C166" s="214" t="s">
        <v>198</v>
      </c>
      <c r="D166" s="214" t="s">
        <v>118</v>
      </c>
      <c r="E166" s="215" t="s">
        <v>199</v>
      </c>
      <c r="F166" s="216" t="s">
        <v>200</v>
      </c>
      <c r="G166" s="217" t="s">
        <v>121</v>
      </c>
      <c r="H166" s="218">
        <v>21.579000000000001</v>
      </c>
      <c r="I166" s="219"/>
      <c r="J166" s="220">
        <f>ROUND(I166*H166,2)</f>
        <v>0</v>
      </c>
      <c r="K166" s="221"/>
      <c r="L166" s="43"/>
      <c r="M166" s="222" t="s">
        <v>1</v>
      </c>
      <c r="N166" s="223" t="s">
        <v>38</v>
      </c>
      <c r="O166" s="90"/>
      <c r="P166" s="224">
        <f>O166*H166</f>
        <v>0</v>
      </c>
      <c r="Q166" s="224">
        <v>0</v>
      </c>
      <c r="R166" s="224">
        <f>Q166*H166</f>
        <v>0</v>
      </c>
      <c r="S166" s="224">
        <v>1.8</v>
      </c>
      <c r="T166" s="225">
        <f>S166*H166</f>
        <v>38.842200000000005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122</v>
      </c>
      <c r="AT166" s="226" t="s">
        <v>118</v>
      </c>
      <c r="AU166" s="226" t="s">
        <v>83</v>
      </c>
      <c r="AY166" s="16" t="s">
        <v>114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81</v>
      </c>
      <c r="BK166" s="227">
        <f>ROUND(I166*H166,2)</f>
        <v>0</v>
      </c>
      <c r="BL166" s="16" t="s">
        <v>122</v>
      </c>
      <c r="BM166" s="226" t="s">
        <v>201</v>
      </c>
    </row>
    <row r="167" s="2" customFormat="1" ht="16.5" customHeight="1">
      <c r="A167" s="37"/>
      <c r="B167" s="38"/>
      <c r="C167" s="214" t="s">
        <v>202</v>
      </c>
      <c r="D167" s="214" t="s">
        <v>118</v>
      </c>
      <c r="E167" s="215" t="s">
        <v>203</v>
      </c>
      <c r="F167" s="216" t="s">
        <v>204</v>
      </c>
      <c r="G167" s="217" t="s">
        <v>121</v>
      </c>
      <c r="H167" s="218">
        <v>7.8840000000000003</v>
      </c>
      <c r="I167" s="219"/>
      <c r="J167" s="220">
        <f>ROUND(I167*H167,2)</f>
        <v>0</v>
      </c>
      <c r="K167" s="221"/>
      <c r="L167" s="43"/>
      <c r="M167" s="222" t="s">
        <v>1</v>
      </c>
      <c r="N167" s="223" t="s">
        <v>38</v>
      </c>
      <c r="O167" s="90"/>
      <c r="P167" s="224">
        <f>O167*H167</f>
        <v>0</v>
      </c>
      <c r="Q167" s="224">
        <v>0</v>
      </c>
      <c r="R167" s="224">
        <f>Q167*H167</f>
        <v>0</v>
      </c>
      <c r="S167" s="224">
        <v>1.8</v>
      </c>
      <c r="T167" s="225">
        <f>S167*H167</f>
        <v>14.1912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6" t="s">
        <v>122</v>
      </c>
      <c r="AT167" s="226" t="s">
        <v>118</v>
      </c>
      <c r="AU167" s="226" t="s">
        <v>83</v>
      </c>
      <c r="AY167" s="16" t="s">
        <v>114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6" t="s">
        <v>81</v>
      </c>
      <c r="BK167" s="227">
        <f>ROUND(I167*H167,2)</f>
        <v>0</v>
      </c>
      <c r="BL167" s="16" t="s">
        <v>122</v>
      </c>
      <c r="BM167" s="226" t="s">
        <v>205</v>
      </c>
    </row>
    <row r="168" s="13" customFormat="1">
      <c r="A168" s="13"/>
      <c r="B168" s="228"/>
      <c r="C168" s="229"/>
      <c r="D168" s="230" t="s">
        <v>133</v>
      </c>
      <c r="E168" s="231" t="s">
        <v>1</v>
      </c>
      <c r="F168" s="232" t="s">
        <v>206</v>
      </c>
      <c r="G168" s="229"/>
      <c r="H168" s="233">
        <v>23.643999999999998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133</v>
      </c>
      <c r="AU168" s="239" t="s">
        <v>83</v>
      </c>
      <c r="AV168" s="13" t="s">
        <v>83</v>
      </c>
      <c r="AW168" s="13" t="s">
        <v>30</v>
      </c>
      <c r="AX168" s="13" t="s">
        <v>73</v>
      </c>
      <c r="AY168" s="239" t="s">
        <v>114</v>
      </c>
    </row>
    <row r="169" s="13" customFormat="1">
      <c r="A169" s="13"/>
      <c r="B169" s="228"/>
      <c r="C169" s="229"/>
      <c r="D169" s="230" t="s">
        <v>133</v>
      </c>
      <c r="E169" s="231" t="s">
        <v>1</v>
      </c>
      <c r="F169" s="232" t="s">
        <v>207</v>
      </c>
      <c r="G169" s="229"/>
      <c r="H169" s="233">
        <v>-15.76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133</v>
      </c>
      <c r="AU169" s="239" t="s">
        <v>83</v>
      </c>
      <c r="AV169" s="13" t="s">
        <v>83</v>
      </c>
      <c r="AW169" s="13" t="s">
        <v>30</v>
      </c>
      <c r="AX169" s="13" t="s">
        <v>73</v>
      </c>
      <c r="AY169" s="239" t="s">
        <v>114</v>
      </c>
    </row>
    <row r="170" s="14" customFormat="1">
      <c r="A170" s="14"/>
      <c r="B170" s="240"/>
      <c r="C170" s="241"/>
      <c r="D170" s="230" t="s">
        <v>133</v>
      </c>
      <c r="E170" s="242" t="s">
        <v>1</v>
      </c>
      <c r="F170" s="243" t="s">
        <v>142</v>
      </c>
      <c r="G170" s="241"/>
      <c r="H170" s="244">
        <v>7.8839999999999986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133</v>
      </c>
      <c r="AU170" s="250" t="s">
        <v>83</v>
      </c>
      <c r="AV170" s="14" t="s">
        <v>122</v>
      </c>
      <c r="AW170" s="14" t="s">
        <v>30</v>
      </c>
      <c r="AX170" s="14" t="s">
        <v>81</v>
      </c>
      <c r="AY170" s="250" t="s">
        <v>114</v>
      </c>
    </row>
    <row r="171" s="2" customFormat="1" ht="24.15" customHeight="1">
      <c r="A171" s="37"/>
      <c r="B171" s="38"/>
      <c r="C171" s="214" t="s">
        <v>208</v>
      </c>
      <c r="D171" s="214" t="s">
        <v>118</v>
      </c>
      <c r="E171" s="215" t="s">
        <v>209</v>
      </c>
      <c r="F171" s="216" t="s">
        <v>210</v>
      </c>
      <c r="G171" s="217" t="s">
        <v>131</v>
      </c>
      <c r="H171" s="218">
        <v>14.888</v>
      </c>
      <c r="I171" s="219"/>
      <c r="J171" s="220">
        <f>ROUND(I171*H171,2)</f>
        <v>0</v>
      </c>
      <c r="K171" s="221"/>
      <c r="L171" s="43"/>
      <c r="M171" s="222" t="s">
        <v>1</v>
      </c>
      <c r="N171" s="223" t="s">
        <v>38</v>
      </c>
      <c r="O171" s="90"/>
      <c r="P171" s="224">
        <f>O171*H171</f>
        <v>0</v>
      </c>
      <c r="Q171" s="224">
        <v>0</v>
      </c>
      <c r="R171" s="224">
        <f>Q171*H171</f>
        <v>0</v>
      </c>
      <c r="S171" s="224">
        <v>0.014</v>
      </c>
      <c r="T171" s="225">
        <f>S171*H171</f>
        <v>0.20843200000000001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6" t="s">
        <v>122</v>
      </c>
      <c r="AT171" s="226" t="s">
        <v>118</v>
      </c>
      <c r="AU171" s="226" t="s">
        <v>83</v>
      </c>
      <c r="AY171" s="16" t="s">
        <v>114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6" t="s">
        <v>81</v>
      </c>
      <c r="BK171" s="227">
        <f>ROUND(I171*H171,2)</f>
        <v>0</v>
      </c>
      <c r="BL171" s="16" t="s">
        <v>122</v>
      </c>
      <c r="BM171" s="226" t="s">
        <v>211</v>
      </c>
    </row>
    <row r="172" s="2" customFormat="1" ht="16.5" customHeight="1">
      <c r="A172" s="37"/>
      <c r="B172" s="38"/>
      <c r="C172" s="214" t="s">
        <v>212</v>
      </c>
      <c r="D172" s="214" t="s">
        <v>118</v>
      </c>
      <c r="E172" s="215" t="s">
        <v>213</v>
      </c>
      <c r="F172" s="216" t="s">
        <v>214</v>
      </c>
      <c r="G172" s="217" t="s">
        <v>131</v>
      </c>
      <c r="H172" s="218">
        <v>55.799999999999997</v>
      </c>
      <c r="I172" s="219"/>
      <c r="J172" s="220">
        <f>ROUND(I172*H172,2)</f>
        <v>0</v>
      </c>
      <c r="K172" s="221"/>
      <c r="L172" s="43"/>
      <c r="M172" s="222" t="s">
        <v>1</v>
      </c>
      <c r="N172" s="223" t="s">
        <v>38</v>
      </c>
      <c r="O172" s="90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122</v>
      </c>
      <c r="AT172" s="226" t="s">
        <v>118</v>
      </c>
      <c r="AU172" s="226" t="s">
        <v>83</v>
      </c>
      <c r="AY172" s="16" t="s">
        <v>114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81</v>
      </c>
      <c r="BK172" s="227">
        <f>ROUND(I172*H172,2)</f>
        <v>0</v>
      </c>
      <c r="BL172" s="16" t="s">
        <v>122</v>
      </c>
      <c r="BM172" s="226" t="s">
        <v>215</v>
      </c>
    </row>
    <row r="173" s="2" customFormat="1" ht="37.8" customHeight="1">
      <c r="A173" s="37"/>
      <c r="B173" s="38"/>
      <c r="C173" s="214" t="s">
        <v>216</v>
      </c>
      <c r="D173" s="214" t="s">
        <v>118</v>
      </c>
      <c r="E173" s="215" t="s">
        <v>217</v>
      </c>
      <c r="F173" s="216" t="s">
        <v>218</v>
      </c>
      <c r="G173" s="217" t="s">
        <v>131</v>
      </c>
      <c r="H173" s="218">
        <v>135.36000000000001</v>
      </c>
      <c r="I173" s="219"/>
      <c r="J173" s="220">
        <f>ROUND(I173*H173,2)</f>
        <v>0</v>
      </c>
      <c r="K173" s="221"/>
      <c r="L173" s="43"/>
      <c r="M173" s="222" t="s">
        <v>1</v>
      </c>
      <c r="N173" s="223" t="s">
        <v>38</v>
      </c>
      <c r="O173" s="90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6" t="s">
        <v>122</v>
      </c>
      <c r="AT173" s="226" t="s">
        <v>118</v>
      </c>
      <c r="AU173" s="226" t="s">
        <v>83</v>
      </c>
      <c r="AY173" s="16" t="s">
        <v>114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6" t="s">
        <v>81</v>
      </c>
      <c r="BK173" s="227">
        <f>ROUND(I173*H173,2)</f>
        <v>0</v>
      </c>
      <c r="BL173" s="16" t="s">
        <v>122</v>
      </c>
      <c r="BM173" s="226" t="s">
        <v>219</v>
      </c>
    </row>
    <row r="174" s="13" customFormat="1">
      <c r="A174" s="13"/>
      <c r="B174" s="228"/>
      <c r="C174" s="229"/>
      <c r="D174" s="230" t="s">
        <v>133</v>
      </c>
      <c r="E174" s="231" t="s">
        <v>1</v>
      </c>
      <c r="F174" s="232" t="s">
        <v>220</v>
      </c>
      <c r="G174" s="229"/>
      <c r="H174" s="233">
        <v>135.36000000000001</v>
      </c>
      <c r="I174" s="234"/>
      <c r="J174" s="229"/>
      <c r="K174" s="229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133</v>
      </c>
      <c r="AU174" s="239" t="s">
        <v>83</v>
      </c>
      <c r="AV174" s="13" t="s">
        <v>83</v>
      </c>
      <c r="AW174" s="13" t="s">
        <v>30</v>
      </c>
      <c r="AX174" s="13" t="s">
        <v>73</v>
      </c>
      <c r="AY174" s="239" t="s">
        <v>114</v>
      </c>
    </row>
    <row r="175" s="14" customFormat="1">
      <c r="A175" s="14"/>
      <c r="B175" s="240"/>
      <c r="C175" s="241"/>
      <c r="D175" s="230" t="s">
        <v>133</v>
      </c>
      <c r="E175" s="242" t="s">
        <v>1</v>
      </c>
      <c r="F175" s="243" t="s">
        <v>142</v>
      </c>
      <c r="G175" s="241"/>
      <c r="H175" s="244">
        <v>135.36000000000001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133</v>
      </c>
      <c r="AU175" s="250" t="s">
        <v>83</v>
      </c>
      <c r="AV175" s="14" t="s">
        <v>122</v>
      </c>
      <c r="AW175" s="14" t="s">
        <v>30</v>
      </c>
      <c r="AX175" s="14" t="s">
        <v>81</v>
      </c>
      <c r="AY175" s="250" t="s">
        <v>114</v>
      </c>
    </row>
    <row r="176" s="2" customFormat="1" ht="37.8" customHeight="1">
      <c r="A176" s="37"/>
      <c r="B176" s="38"/>
      <c r="C176" s="214" t="s">
        <v>221</v>
      </c>
      <c r="D176" s="214" t="s">
        <v>118</v>
      </c>
      <c r="E176" s="215" t="s">
        <v>222</v>
      </c>
      <c r="F176" s="216" t="s">
        <v>223</v>
      </c>
      <c r="G176" s="217" t="s">
        <v>131</v>
      </c>
      <c r="H176" s="218">
        <v>5955.8400000000001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38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122</v>
      </c>
      <c r="AT176" s="226" t="s">
        <v>118</v>
      </c>
      <c r="AU176" s="226" t="s">
        <v>83</v>
      </c>
      <c r="AY176" s="16" t="s">
        <v>114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81</v>
      </c>
      <c r="BK176" s="227">
        <f>ROUND(I176*H176,2)</f>
        <v>0</v>
      </c>
      <c r="BL176" s="16" t="s">
        <v>122</v>
      </c>
      <c r="BM176" s="226" t="s">
        <v>224</v>
      </c>
    </row>
    <row r="177" s="13" customFormat="1">
      <c r="A177" s="13"/>
      <c r="B177" s="228"/>
      <c r="C177" s="229"/>
      <c r="D177" s="230" t="s">
        <v>133</v>
      </c>
      <c r="E177" s="231" t="s">
        <v>1</v>
      </c>
      <c r="F177" s="232" t="s">
        <v>225</v>
      </c>
      <c r="G177" s="229"/>
      <c r="H177" s="233">
        <v>5955.8400000000001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133</v>
      </c>
      <c r="AU177" s="239" t="s">
        <v>83</v>
      </c>
      <c r="AV177" s="13" t="s">
        <v>83</v>
      </c>
      <c r="AW177" s="13" t="s">
        <v>30</v>
      </c>
      <c r="AX177" s="13" t="s">
        <v>73</v>
      </c>
      <c r="AY177" s="239" t="s">
        <v>114</v>
      </c>
    </row>
    <row r="178" s="14" customFormat="1">
      <c r="A178" s="14"/>
      <c r="B178" s="240"/>
      <c r="C178" s="241"/>
      <c r="D178" s="230" t="s">
        <v>133</v>
      </c>
      <c r="E178" s="242" t="s">
        <v>1</v>
      </c>
      <c r="F178" s="243" t="s">
        <v>142</v>
      </c>
      <c r="G178" s="241"/>
      <c r="H178" s="244">
        <v>5955.8400000000001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133</v>
      </c>
      <c r="AU178" s="250" t="s">
        <v>83</v>
      </c>
      <c r="AV178" s="14" t="s">
        <v>122</v>
      </c>
      <c r="AW178" s="14" t="s">
        <v>30</v>
      </c>
      <c r="AX178" s="14" t="s">
        <v>81</v>
      </c>
      <c r="AY178" s="250" t="s">
        <v>114</v>
      </c>
    </row>
    <row r="179" s="2" customFormat="1" ht="37.8" customHeight="1">
      <c r="A179" s="37"/>
      <c r="B179" s="38"/>
      <c r="C179" s="214" t="s">
        <v>226</v>
      </c>
      <c r="D179" s="214" t="s">
        <v>118</v>
      </c>
      <c r="E179" s="215" t="s">
        <v>227</v>
      </c>
      <c r="F179" s="216" t="s">
        <v>228</v>
      </c>
      <c r="G179" s="217" t="s">
        <v>131</v>
      </c>
      <c r="H179" s="218">
        <v>135.36000000000001</v>
      </c>
      <c r="I179" s="219"/>
      <c r="J179" s="220">
        <f>ROUND(I179*H179,2)</f>
        <v>0</v>
      </c>
      <c r="K179" s="221"/>
      <c r="L179" s="43"/>
      <c r="M179" s="222" t="s">
        <v>1</v>
      </c>
      <c r="N179" s="223" t="s">
        <v>38</v>
      </c>
      <c r="O179" s="90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6" t="s">
        <v>122</v>
      </c>
      <c r="AT179" s="226" t="s">
        <v>118</v>
      </c>
      <c r="AU179" s="226" t="s">
        <v>83</v>
      </c>
      <c r="AY179" s="16" t="s">
        <v>114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6" t="s">
        <v>81</v>
      </c>
      <c r="BK179" s="227">
        <f>ROUND(I179*H179,2)</f>
        <v>0</v>
      </c>
      <c r="BL179" s="16" t="s">
        <v>122</v>
      </c>
      <c r="BM179" s="226" t="s">
        <v>229</v>
      </c>
    </row>
    <row r="180" s="2" customFormat="1" ht="21.75" customHeight="1">
      <c r="A180" s="37"/>
      <c r="B180" s="38"/>
      <c r="C180" s="214" t="s">
        <v>230</v>
      </c>
      <c r="D180" s="214" t="s">
        <v>118</v>
      </c>
      <c r="E180" s="215" t="s">
        <v>231</v>
      </c>
      <c r="F180" s="216" t="s">
        <v>232</v>
      </c>
      <c r="G180" s="217" t="s">
        <v>233</v>
      </c>
      <c r="H180" s="218">
        <v>61.838000000000001</v>
      </c>
      <c r="I180" s="219"/>
      <c r="J180" s="220">
        <f>ROUND(I180*H180,2)</f>
        <v>0</v>
      </c>
      <c r="K180" s="221"/>
      <c r="L180" s="43"/>
      <c r="M180" s="222" t="s">
        <v>1</v>
      </c>
      <c r="N180" s="223" t="s">
        <v>38</v>
      </c>
      <c r="O180" s="90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6" t="s">
        <v>122</v>
      </c>
      <c r="AT180" s="226" t="s">
        <v>118</v>
      </c>
      <c r="AU180" s="226" t="s">
        <v>83</v>
      </c>
      <c r="AY180" s="16" t="s">
        <v>114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6" t="s">
        <v>81</v>
      </c>
      <c r="BK180" s="227">
        <f>ROUND(I180*H180,2)</f>
        <v>0</v>
      </c>
      <c r="BL180" s="16" t="s">
        <v>122</v>
      </c>
      <c r="BM180" s="226" t="s">
        <v>234</v>
      </c>
    </row>
    <row r="181" s="2" customFormat="1" ht="21.75" customHeight="1">
      <c r="A181" s="37"/>
      <c r="B181" s="38"/>
      <c r="C181" s="214" t="s">
        <v>235</v>
      </c>
      <c r="D181" s="214" t="s">
        <v>118</v>
      </c>
      <c r="E181" s="215" t="s">
        <v>236</v>
      </c>
      <c r="F181" s="216" t="s">
        <v>237</v>
      </c>
      <c r="G181" s="217" t="s">
        <v>233</v>
      </c>
      <c r="H181" s="218">
        <v>61.838000000000001</v>
      </c>
      <c r="I181" s="219"/>
      <c r="J181" s="220">
        <f>ROUND(I181*H181,2)</f>
        <v>0</v>
      </c>
      <c r="K181" s="221"/>
      <c r="L181" s="43"/>
      <c r="M181" s="222" t="s">
        <v>1</v>
      </c>
      <c r="N181" s="223" t="s">
        <v>38</v>
      </c>
      <c r="O181" s="90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6" t="s">
        <v>122</v>
      </c>
      <c r="AT181" s="226" t="s">
        <v>118</v>
      </c>
      <c r="AU181" s="226" t="s">
        <v>83</v>
      </c>
      <c r="AY181" s="16" t="s">
        <v>114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6" t="s">
        <v>81</v>
      </c>
      <c r="BK181" s="227">
        <f>ROUND(I181*H181,2)</f>
        <v>0</v>
      </c>
      <c r="BL181" s="16" t="s">
        <v>122</v>
      </c>
      <c r="BM181" s="226" t="s">
        <v>238</v>
      </c>
    </row>
    <row r="182" s="2" customFormat="1" ht="24.15" customHeight="1">
      <c r="A182" s="37"/>
      <c r="B182" s="38"/>
      <c r="C182" s="214" t="s">
        <v>239</v>
      </c>
      <c r="D182" s="214" t="s">
        <v>118</v>
      </c>
      <c r="E182" s="215" t="s">
        <v>240</v>
      </c>
      <c r="F182" s="216" t="s">
        <v>241</v>
      </c>
      <c r="G182" s="217" t="s">
        <v>233</v>
      </c>
      <c r="H182" s="218">
        <v>1793.3019999999999</v>
      </c>
      <c r="I182" s="219"/>
      <c r="J182" s="220">
        <f>ROUND(I182*H182,2)</f>
        <v>0</v>
      </c>
      <c r="K182" s="221"/>
      <c r="L182" s="43"/>
      <c r="M182" s="222" t="s">
        <v>1</v>
      </c>
      <c r="N182" s="223" t="s">
        <v>38</v>
      </c>
      <c r="O182" s="90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122</v>
      </c>
      <c r="AT182" s="226" t="s">
        <v>118</v>
      </c>
      <c r="AU182" s="226" t="s">
        <v>83</v>
      </c>
      <c r="AY182" s="16" t="s">
        <v>114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81</v>
      </c>
      <c r="BK182" s="227">
        <f>ROUND(I182*H182,2)</f>
        <v>0</v>
      </c>
      <c r="BL182" s="16" t="s">
        <v>122</v>
      </c>
      <c r="BM182" s="226" t="s">
        <v>242</v>
      </c>
    </row>
    <row r="183" s="13" customFormat="1">
      <c r="A183" s="13"/>
      <c r="B183" s="228"/>
      <c r="C183" s="229"/>
      <c r="D183" s="230" t="s">
        <v>133</v>
      </c>
      <c r="E183" s="231" t="s">
        <v>1</v>
      </c>
      <c r="F183" s="232" t="s">
        <v>243</v>
      </c>
      <c r="G183" s="229"/>
      <c r="H183" s="233">
        <v>1793.3019999999999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133</v>
      </c>
      <c r="AU183" s="239" t="s">
        <v>83</v>
      </c>
      <c r="AV183" s="13" t="s">
        <v>83</v>
      </c>
      <c r="AW183" s="13" t="s">
        <v>30</v>
      </c>
      <c r="AX183" s="13" t="s">
        <v>73</v>
      </c>
      <c r="AY183" s="239" t="s">
        <v>114</v>
      </c>
    </row>
    <row r="184" s="14" customFormat="1">
      <c r="A184" s="14"/>
      <c r="B184" s="240"/>
      <c r="C184" s="241"/>
      <c r="D184" s="230" t="s">
        <v>133</v>
      </c>
      <c r="E184" s="242" t="s">
        <v>1</v>
      </c>
      <c r="F184" s="243" t="s">
        <v>142</v>
      </c>
      <c r="G184" s="241"/>
      <c r="H184" s="244">
        <v>1793.3019999999999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0" t="s">
        <v>133</v>
      </c>
      <c r="AU184" s="250" t="s">
        <v>83</v>
      </c>
      <c r="AV184" s="14" t="s">
        <v>122</v>
      </c>
      <c r="AW184" s="14" t="s">
        <v>30</v>
      </c>
      <c r="AX184" s="14" t="s">
        <v>81</v>
      </c>
      <c r="AY184" s="250" t="s">
        <v>114</v>
      </c>
    </row>
    <row r="185" s="2" customFormat="1" ht="16.5" customHeight="1">
      <c r="A185" s="37"/>
      <c r="B185" s="38"/>
      <c r="C185" s="214" t="s">
        <v>244</v>
      </c>
      <c r="D185" s="214" t="s">
        <v>118</v>
      </c>
      <c r="E185" s="215" t="s">
        <v>245</v>
      </c>
      <c r="F185" s="216" t="s">
        <v>246</v>
      </c>
      <c r="G185" s="217" t="s">
        <v>233</v>
      </c>
      <c r="H185" s="218">
        <v>61.838000000000001</v>
      </c>
      <c r="I185" s="219"/>
      <c r="J185" s="220">
        <f>ROUND(I185*H185,2)</f>
        <v>0</v>
      </c>
      <c r="K185" s="221"/>
      <c r="L185" s="43"/>
      <c r="M185" s="222" t="s">
        <v>1</v>
      </c>
      <c r="N185" s="223" t="s">
        <v>38</v>
      </c>
      <c r="O185" s="90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6" t="s">
        <v>122</v>
      </c>
      <c r="AT185" s="226" t="s">
        <v>118</v>
      </c>
      <c r="AU185" s="226" t="s">
        <v>83</v>
      </c>
      <c r="AY185" s="16" t="s">
        <v>114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6" t="s">
        <v>81</v>
      </c>
      <c r="BK185" s="227">
        <f>ROUND(I185*H185,2)</f>
        <v>0</v>
      </c>
      <c r="BL185" s="16" t="s">
        <v>122</v>
      </c>
      <c r="BM185" s="226" t="s">
        <v>247</v>
      </c>
    </row>
    <row r="186" s="2" customFormat="1" ht="24.15" customHeight="1">
      <c r="A186" s="37"/>
      <c r="B186" s="38"/>
      <c r="C186" s="214" t="s">
        <v>248</v>
      </c>
      <c r="D186" s="214" t="s">
        <v>118</v>
      </c>
      <c r="E186" s="215" t="s">
        <v>249</v>
      </c>
      <c r="F186" s="216" t="s">
        <v>250</v>
      </c>
      <c r="G186" s="217" t="s">
        <v>233</v>
      </c>
      <c r="H186" s="218">
        <v>61.838000000000001</v>
      </c>
      <c r="I186" s="219"/>
      <c r="J186" s="220">
        <f>ROUND(I186*H186,2)</f>
        <v>0</v>
      </c>
      <c r="K186" s="221"/>
      <c r="L186" s="43"/>
      <c r="M186" s="222" t="s">
        <v>1</v>
      </c>
      <c r="N186" s="223" t="s">
        <v>38</v>
      </c>
      <c r="O186" s="90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6" t="s">
        <v>122</v>
      </c>
      <c r="AT186" s="226" t="s">
        <v>118</v>
      </c>
      <c r="AU186" s="226" t="s">
        <v>83</v>
      </c>
      <c r="AY186" s="16" t="s">
        <v>114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6" t="s">
        <v>81</v>
      </c>
      <c r="BK186" s="227">
        <f>ROUND(I186*H186,2)</f>
        <v>0</v>
      </c>
      <c r="BL186" s="16" t="s">
        <v>122</v>
      </c>
      <c r="BM186" s="226" t="s">
        <v>251</v>
      </c>
    </row>
    <row r="187" s="2" customFormat="1" ht="24.15" customHeight="1">
      <c r="A187" s="37"/>
      <c r="B187" s="38"/>
      <c r="C187" s="214" t="s">
        <v>252</v>
      </c>
      <c r="D187" s="214" t="s">
        <v>118</v>
      </c>
      <c r="E187" s="215" t="s">
        <v>253</v>
      </c>
      <c r="F187" s="216" t="s">
        <v>254</v>
      </c>
      <c r="G187" s="217" t="s">
        <v>233</v>
      </c>
      <c r="H187" s="218">
        <v>61.838000000000001</v>
      </c>
      <c r="I187" s="219"/>
      <c r="J187" s="220">
        <f>ROUND(I187*H187,2)</f>
        <v>0</v>
      </c>
      <c r="K187" s="221"/>
      <c r="L187" s="43"/>
      <c r="M187" s="222" t="s">
        <v>1</v>
      </c>
      <c r="N187" s="223" t="s">
        <v>38</v>
      </c>
      <c r="O187" s="90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6" t="s">
        <v>122</v>
      </c>
      <c r="AT187" s="226" t="s">
        <v>118</v>
      </c>
      <c r="AU187" s="226" t="s">
        <v>83</v>
      </c>
      <c r="AY187" s="16" t="s">
        <v>114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6" t="s">
        <v>81</v>
      </c>
      <c r="BK187" s="227">
        <f>ROUND(I187*H187,2)</f>
        <v>0</v>
      </c>
      <c r="BL187" s="16" t="s">
        <v>122</v>
      </c>
      <c r="BM187" s="226" t="s">
        <v>255</v>
      </c>
    </row>
    <row r="188" s="2" customFormat="1" ht="24.15" customHeight="1">
      <c r="A188" s="37"/>
      <c r="B188" s="38"/>
      <c r="C188" s="214" t="s">
        <v>256</v>
      </c>
      <c r="D188" s="214" t="s">
        <v>118</v>
      </c>
      <c r="E188" s="215" t="s">
        <v>257</v>
      </c>
      <c r="F188" s="216" t="s">
        <v>258</v>
      </c>
      <c r="G188" s="217" t="s">
        <v>131</v>
      </c>
      <c r="H188" s="218">
        <v>26.277000000000001</v>
      </c>
      <c r="I188" s="219"/>
      <c r="J188" s="220">
        <f>ROUND(I188*H188,2)</f>
        <v>0</v>
      </c>
      <c r="K188" s="221"/>
      <c r="L188" s="43"/>
      <c r="M188" s="222" t="s">
        <v>1</v>
      </c>
      <c r="N188" s="223" t="s">
        <v>38</v>
      </c>
      <c r="O188" s="90"/>
      <c r="P188" s="224">
        <f>O188*H188</f>
        <v>0</v>
      </c>
      <c r="Q188" s="224">
        <v>0</v>
      </c>
      <c r="R188" s="224">
        <f>Q188*H188</f>
        <v>0</v>
      </c>
      <c r="S188" s="224">
        <v>0.014</v>
      </c>
      <c r="T188" s="225">
        <f>S188*H188</f>
        <v>0.36787800000000004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122</v>
      </c>
      <c r="AT188" s="226" t="s">
        <v>118</v>
      </c>
      <c r="AU188" s="226" t="s">
        <v>83</v>
      </c>
      <c r="AY188" s="16" t="s">
        <v>114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81</v>
      </c>
      <c r="BK188" s="227">
        <f>ROUND(I188*H188,2)</f>
        <v>0</v>
      </c>
      <c r="BL188" s="16" t="s">
        <v>122</v>
      </c>
      <c r="BM188" s="226" t="s">
        <v>259</v>
      </c>
    </row>
    <row r="189" s="13" customFormat="1">
      <c r="A189" s="13"/>
      <c r="B189" s="228"/>
      <c r="C189" s="229"/>
      <c r="D189" s="230" t="s">
        <v>133</v>
      </c>
      <c r="E189" s="231" t="s">
        <v>1</v>
      </c>
      <c r="F189" s="232" t="s">
        <v>260</v>
      </c>
      <c r="G189" s="229"/>
      <c r="H189" s="233">
        <v>6.774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133</v>
      </c>
      <c r="AU189" s="239" t="s">
        <v>83</v>
      </c>
      <c r="AV189" s="13" t="s">
        <v>83</v>
      </c>
      <c r="AW189" s="13" t="s">
        <v>30</v>
      </c>
      <c r="AX189" s="13" t="s">
        <v>73</v>
      </c>
      <c r="AY189" s="239" t="s">
        <v>114</v>
      </c>
    </row>
    <row r="190" s="13" customFormat="1">
      <c r="A190" s="13"/>
      <c r="B190" s="228"/>
      <c r="C190" s="229"/>
      <c r="D190" s="230" t="s">
        <v>133</v>
      </c>
      <c r="E190" s="231" t="s">
        <v>1</v>
      </c>
      <c r="F190" s="232" t="s">
        <v>261</v>
      </c>
      <c r="G190" s="229"/>
      <c r="H190" s="233">
        <v>2.2410000000000001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133</v>
      </c>
      <c r="AU190" s="239" t="s">
        <v>83</v>
      </c>
      <c r="AV190" s="13" t="s">
        <v>83</v>
      </c>
      <c r="AW190" s="13" t="s">
        <v>30</v>
      </c>
      <c r="AX190" s="13" t="s">
        <v>73</v>
      </c>
      <c r="AY190" s="239" t="s">
        <v>114</v>
      </c>
    </row>
    <row r="191" s="13" customFormat="1">
      <c r="A191" s="13"/>
      <c r="B191" s="228"/>
      <c r="C191" s="229"/>
      <c r="D191" s="230" t="s">
        <v>133</v>
      </c>
      <c r="E191" s="231" t="s">
        <v>1</v>
      </c>
      <c r="F191" s="232" t="s">
        <v>262</v>
      </c>
      <c r="G191" s="229"/>
      <c r="H191" s="233">
        <v>2.0289999999999999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133</v>
      </c>
      <c r="AU191" s="239" t="s">
        <v>83</v>
      </c>
      <c r="AV191" s="13" t="s">
        <v>83</v>
      </c>
      <c r="AW191" s="13" t="s">
        <v>30</v>
      </c>
      <c r="AX191" s="13" t="s">
        <v>73</v>
      </c>
      <c r="AY191" s="239" t="s">
        <v>114</v>
      </c>
    </row>
    <row r="192" s="13" customFormat="1">
      <c r="A192" s="13"/>
      <c r="B192" s="228"/>
      <c r="C192" s="229"/>
      <c r="D192" s="230" t="s">
        <v>133</v>
      </c>
      <c r="E192" s="231" t="s">
        <v>1</v>
      </c>
      <c r="F192" s="232" t="s">
        <v>263</v>
      </c>
      <c r="G192" s="229"/>
      <c r="H192" s="233">
        <v>2.2330000000000001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133</v>
      </c>
      <c r="AU192" s="239" t="s">
        <v>83</v>
      </c>
      <c r="AV192" s="13" t="s">
        <v>83</v>
      </c>
      <c r="AW192" s="13" t="s">
        <v>30</v>
      </c>
      <c r="AX192" s="13" t="s">
        <v>73</v>
      </c>
      <c r="AY192" s="239" t="s">
        <v>114</v>
      </c>
    </row>
    <row r="193" s="13" customFormat="1">
      <c r="A193" s="13"/>
      <c r="B193" s="228"/>
      <c r="C193" s="229"/>
      <c r="D193" s="230" t="s">
        <v>133</v>
      </c>
      <c r="E193" s="231" t="s">
        <v>1</v>
      </c>
      <c r="F193" s="232" t="s">
        <v>264</v>
      </c>
      <c r="G193" s="229"/>
      <c r="H193" s="233">
        <v>2.2090000000000001</v>
      </c>
      <c r="I193" s="234"/>
      <c r="J193" s="229"/>
      <c r="K193" s="229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133</v>
      </c>
      <c r="AU193" s="239" t="s">
        <v>83</v>
      </c>
      <c r="AV193" s="13" t="s">
        <v>83</v>
      </c>
      <c r="AW193" s="13" t="s">
        <v>30</v>
      </c>
      <c r="AX193" s="13" t="s">
        <v>73</v>
      </c>
      <c r="AY193" s="239" t="s">
        <v>114</v>
      </c>
    </row>
    <row r="194" s="13" customFormat="1">
      <c r="A194" s="13"/>
      <c r="B194" s="228"/>
      <c r="C194" s="229"/>
      <c r="D194" s="230" t="s">
        <v>133</v>
      </c>
      <c r="E194" s="231" t="s">
        <v>1</v>
      </c>
      <c r="F194" s="232" t="s">
        <v>265</v>
      </c>
      <c r="G194" s="229"/>
      <c r="H194" s="233">
        <v>2.1680000000000001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133</v>
      </c>
      <c r="AU194" s="239" t="s">
        <v>83</v>
      </c>
      <c r="AV194" s="13" t="s">
        <v>83</v>
      </c>
      <c r="AW194" s="13" t="s">
        <v>30</v>
      </c>
      <c r="AX194" s="13" t="s">
        <v>73</v>
      </c>
      <c r="AY194" s="239" t="s">
        <v>114</v>
      </c>
    </row>
    <row r="195" s="13" customFormat="1">
      <c r="A195" s="13"/>
      <c r="B195" s="228"/>
      <c r="C195" s="229"/>
      <c r="D195" s="230" t="s">
        <v>133</v>
      </c>
      <c r="E195" s="231" t="s">
        <v>1</v>
      </c>
      <c r="F195" s="232" t="s">
        <v>266</v>
      </c>
      <c r="G195" s="229"/>
      <c r="H195" s="233">
        <v>2.1520000000000001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133</v>
      </c>
      <c r="AU195" s="239" t="s">
        <v>83</v>
      </c>
      <c r="AV195" s="13" t="s">
        <v>83</v>
      </c>
      <c r="AW195" s="13" t="s">
        <v>30</v>
      </c>
      <c r="AX195" s="13" t="s">
        <v>73</v>
      </c>
      <c r="AY195" s="239" t="s">
        <v>114</v>
      </c>
    </row>
    <row r="196" s="13" customFormat="1">
      <c r="A196" s="13"/>
      <c r="B196" s="228"/>
      <c r="C196" s="229"/>
      <c r="D196" s="230" t="s">
        <v>133</v>
      </c>
      <c r="E196" s="231" t="s">
        <v>1</v>
      </c>
      <c r="F196" s="232" t="s">
        <v>267</v>
      </c>
      <c r="G196" s="229"/>
      <c r="H196" s="233">
        <v>2.1760000000000002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133</v>
      </c>
      <c r="AU196" s="239" t="s">
        <v>83</v>
      </c>
      <c r="AV196" s="13" t="s">
        <v>83</v>
      </c>
      <c r="AW196" s="13" t="s">
        <v>30</v>
      </c>
      <c r="AX196" s="13" t="s">
        <v>73</v>
      </c>
      <c r="AY196" s="239" t="s">
        <v>114</v>
      </c>
    </row>
    <row r="197" s="13" customFormat="1">
      <c r="A197" s="13"/>
      <c r="B197" s="228"/>
      <c r="C197" s="229"/>
      <c r="D197" s="230" t="s">
        <v>133</v>
      </c>
      <c r="E197" s="231" t="s">
        <v>1</v>
      </c>
      <c r="F197" s="232" t="s">
        <v>268</v>
      </c>
      <c r="G197" s="229"/>
      <c r="H197" s="233">
        <v>2.1600000000000001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133</v>
      </c>
      <c r="AU197" s="239" t="s">
        <v>83</v>
      </c>
      <c r="AV197" s="13" t="s">
        <v>83</v>
      </c>
      <c r="AW197" s="13" t="s">
        <v>30</v>
      </c>
      <c r="AX197" s="13" t="s">
        <v>73</v>
      </c>
      <c r="AY197" s="239" t="s">
        <v>114</v>
      </c>
    </row>
    <row r="198" s="13" customFormat="1">
      <c r="A198" s="13"/>
      <c r="B198" s="228"/>
      <c r="C198" s="229"/>
      <c r="D198" s="230" t="s">
        <v>133</v>
      </c>
      <c r="E198" s="231" t="s">
        <v>1</v>
      </c>
      <c r="F198" s="232" t="s">
        <v>269</v>
      </c>
      <c r="G198" s="229"/>
      <c r="H198" s="233">
        <v>2.1349999999999998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133</v>
      </c>
      <c r="AU198" s="239" t="s">
        <v>83</v>
      </c>
      <c r="AV198" s="13" t="s">
        <v>83</v>
      </c>
      <c r="AW198" s="13" t="s">
        <v>30</v>
      </c>
      <c r="AX198" s="13" t="s">
        <v>73</v>
      </c>
      <c r="AY198" s="239" t="s">
        <v>114</v>
      </c>
    </row>
    <row r="199" s="14" customFormat="1">
      <c r="A199" s="14"/>
      <c r="B199" s="240"/>
      <c r="C199" s="241"/>
      <c r="D199" s="230" t="s">
        <v>133</v>
      </c>
      <c r="E199" s="242" t="s">
        <v>1</v>
      </c>
      <c r="F199" s="243" t="s">
        <v>142</v>
      </c>
      <c r="G199" s="241"/>
      <c r="H199" s="244">
        <v>26.277000000000001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133</v>
      </c>
      <c r="AU199" s="250" t="s">
        <v>83</v>
      </c>
      <c r="AV199" s="14" t="s">
        <v>122</v>
      </c>
      <c r="AW199" s="14" t="s">
        <v>30</v>
      </c>
      <c r="AX199" s="14" t="s">
        <v>81</v>
      </c>
      <c r="AY199" s="250" t="s">
        <v>114</v>
      </c>
    </row>
    <row r="200" s="2" customFormat="1" ht="24.15" customHeight="1">
      <c r="A200" s="37"/>
      <c r="B200" s="38"/>
      <c r="C200" s="214" t="s">
        <v>270</v>
      </c>
      <c r="D200" s="214" t="s">
        <v>118</v>
      </c>
      <c r="E200" s="215" t="s">
        <v>271</v>
      </c>
      <c r="F200" s="216" t="s">
        <v>272</v>
      </c>
      <c r="G200" s="217" t="s">
        <v>131</v>
      </c>
      <c r="H200" s="218">
        <v>32.537999999999997</v>
      </c>
      <c r="I200" s="219"/>
      <c r="J200" s="220">
        <f>ROUND(I200*H200,2)</f>
        <v>0</v>
      </c>
      <c r="K200" s="221"/>
      <c r="L200" s="43"/>
      <c r="M200" s="222" t="s">
        <v>1</v>
      </c>
      <c r="N200" s="223" t="s">
        <v>38</v>
      </c>
      <c r="O200" s="90"/>
      <c r="P200" s="224">
        <f>O200*H200</f>
        <v>0</v>
      </c>
      <c r="Q200" s="224">
        <v>0</v>
      </c>
      <c r="R200" s="224">
        <f>Q200*H200</f>
        <v>0</v>
      </c>
      <c r="S200" s="224">
        <v>0.014</v>
      </c>
      <c r="T200" s="225">
        <f>S200*H200</f>
        <v>0.45553199999999994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6" t="s">
        <v>122</v>
      </c>
      <c r="AT200" s="226" t="s">
        <v>118</v>
      </c>
      <c r="AU200" s="226" t="s">
        <v>83</v>
      </c>
      <c r="AY200" s="16" t="s">
        <v>114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6" t="s">
        <v>81</v>
      </c>
      <c r="BK200" s="227">
        <f>ROUND(I200*H200,2)</f>
        <v>0</v>
      </c>
      <c r="BL200" s="16" t="s">
        <v>122</v>
      </c>
      <c r="BM200" s="226" t="s">
        <v>273</v>
      </c>
    </row>
    <row r="201" s="13" customFormat="1">
      <c r="A201" s="13"/>
      <c r="B201" s="228"/>
      <c r="C201" s="229"/>
      <c r="D201" s="230" t="s">
        <v>133</v>
      </c>
      <c r="E201" s="231" t="s">
        <v>1</v>
      </c>
      <c r="F201" s="232" t="s">
        <v>265</v>
      </c>
      <c r="G201" s="229"/>
      <c r="H201" s="233">
        <v>2.1680000000000001</v>
      </c>
      <c r="I201" s="234"/>
      <c r="J201" s="229"/>
      <c r="K201" s="229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133</v>
      </c>
      <c r="AU201" s="239" t="s">
        <v>83</v>
      </c>
      <c r="AV201" s="13" t="s">
        <v>83</v>
      </c>
      <c r="AW201" s="13" t="s">
        <v>30</v>
      </c>
      <c r="AX201" s="13" t="s">
        <v>73</v>
      </c>
      <c r="AY201" s="239" t="s">
        <v>114</v>
      </c>
    </row>
    <row r="202" s="13" customFormat="1">
      <c r="A202" s="13"/>
      <c r="B202" s="228"/>
      <c r="C202" s="229"/>
      <c r="D202" s="230" t="s">
        <v>133</v>
      </c>
      <c r="E202" s="231" t="s">
        <v>1</v>
      </c>
      <c r="F202" s="232" t="s">
        <v>274</v>
      </c>
      <c r="G202" s="229"/>
      <c r="H202" s="233">
        <v>2.1920000000000002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133</v>
      </c>
      <c r="AU202" s="239" t="s">
        <v>83</v>
      </c>
      <c r="AV202" s="13" t="s">
        <v>83</v>
      </c>
      <c r="AW202" s="13" t="s">
        <v>30</v>
      </c>
      <c r="AX202" s="13" t="s">
        <v>73</v>
      </c>
      <c r="AY202" s="239" t="s">
        <v>114</v>
      </c>
    </row>
    <row r="203" s="13" customFormat="1">
      <c r="A203" s="13"/>
      <c r="B203" s="228"/>
      <c r="C203" s="229"/>
      <c r="D203" s="230" t="s">
        <v>133</v>
      </c>
      <c r="E203" s="231" t="s">
        <v>1</v>
      </c>
      <c r="F203" s="232" t="s">
        <v>275</v>
      </c>
      <c r="G203" s="229"/>
      <c r="H203" s="233">
        <v>2.1840000000000002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133</v>
      </c>
      <c r="AU203" s="239" t="s">
        <v>83</v>
      </c>
      <c r="AV203" s="13" t="s">
        <v>83</v>
      </c>
      <c r="AW203" s="13" t="s">
        <v>30</v>
      </c>
      <c r="AX203" s="13" t="s">
        <v>73</v>
      </c>
      <c r="AY203" s="239" t="s">
        <v>114</v>
      </c>
    </row>
    <row r="204" s="13" customFormat="1">
      <c r="A204" s="13"/>
      <c r="B204" s="228"/>
      <c r="C204" s="229"/>
      <c r="D204" s="230" t="s">
        <v>133</v>
      </c>
      <c r="E204" s="231" t="s">
        <v>1</v>
      </c>
      <c r="F204" s="232" t="s">
        <v>276</v>
      </c>
      <c r="G204" s="229"/>
      <c r="H204" s="233">
        <v>1.956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133</v>
      </c>
      <c r="AU204" s="239" t="s">
        <v>83</v>
      </c>
      <c r="AV204" s="13" t="s">
        <v>83</v>
      </c>
      <c r="AW204" s="13" t="s">
        <v>30</v>
      </c>
      <c r="AX204" s="13" t="s">
        <v>73</v>
      </c>
      <c r="AY204" s="239" t="s">
        <v>114</v>
      </c>
    </row>
    <row r="205" s="13" customFormat="1">
      <c r="A205" s="13"/>
      <c r="B205" s="228"/>
      <c r="C205" s="229"/>
      <c r="D205" s="230" t="s">
        <v>133</v>
      </c>
      <c r="E205" s="231" t="s">
        <v>1</v>
      </c>
      <c r="F205" s="232" t="s">
        <v>277</v>
      </c>
      <c r="G205" s="229"/>
      <c r="H205" s="233">
        <v>4.0590000000000002</v>
      </c>
      <c r="I205" s="234"/>
      <c r="J205" s="229"/>
      <c r="K205" s="229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133</v>
      </c>
      <c r="AU205" s="239" t="s">
        <v>83</v>
      </c>
      <c r="AV205" s="13" t="s">
        <v>83</v>
      </c>
      <c r="AW205" s="13" t="s">
        <v>30</v>
      </c>
      <c r="AX205" s="13" t="s">
        <v>73</v>
      </c>
      <c r="AY205" s="239" t="s">
        <v>114</v>
      </c>
    </row>
    <row r="206" s="13" customFormat="1">
      <c r="A206" s="13"/>
      <c r="B206" s="228"/>
      <c r="C206" s="229"/>
      <c r="D206" s="230" t="s">
        <v>133</v>
      </c>
      <c r="E206" s="231" t="s">
        <v>1</v>
      </c>
      <c r="F206" s="232" t="s">
        <v>278</v>
      </c>
      <c r="G206" s="229"/>
      <c r="H206" s="233">
        <v>2.2170000000000001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133</v>
      </c>
      <c r="AU206" s="239" t="s">
        <v>83</v>
      </c>
      <c r="AV206" s="13" t="s">
        <v>83</v>
      </c>
      <c r="AW206" s="13" t="s">
        <v>30</v>
      </c>
      <c r="AX206" s="13" t="s">
        <v>73</v>
      </c>
      <c r="AY206" s="239" t="s">
        <v>114</v>
      </c>
    </row>
    <row r="207" s="13" customFormat="1">
      <c r="A207" s="13"/>
      <c r="B207" s="228"/>
      <c r="C207" s="229"/>
      <c r="D207" s="230" t="s">
        <v>133</v>
      </c>
      <c r="E207" s="231" t="s">
        <v>1</v>
      </c>
      <c r="F207" s="232" t="s">
        <v>279</v>
      </c>
      <c r="G207" s="229"/>
      <c r="H207" s="233">
        <v>2.258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133</v>
      </c>
      <c r="AU207" s="239" t="s">
        <v>83</v>
      </c>
      <c r="AV207" s="13" t="s">
        <v>83</v>
      </c>
      <c r="AW207" s="13" t="s">
        <v>30</v>
      </c>
      <c r="AX207" s="13" t="s">
        <v>73</v>
      </c>
      <c r="AY207" s="239" t="s">
        <v>114</v>
      </c>
    </row>
    <row r="208" s="13" customFormat="1">
      <c r="A208" s="13"/>
      <c r="B208" s="228"/>
      <c r="C208" s="229"/>
      <c r="D208" s="230" t="s">
        <v>133</v>
      </c>
      <c r="E208" s="231" t="s">
        <v>1</v>
      </c>
      <c r="F208" s="232" t="s">
        <v>280</v>
      </c>
      <c r="G208" s="229"/>
      <c r="H208" s="233">
        <v>2.266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133</v>
      </c>
      <c r="AU208" s="239" t="s">
        <v>83</v>
      </c>
      <c r="AV208" s="13" t="s">
        <v>83</v>
      </c>
      <c r="AW208" s="13" t="s">
        <v>30</v>
      </c>
      <c r="AX208" s="13" t="s">
        <v>73</v>
      </c>
      <c r="AY208" s="239" t="s">
        <v>114</v>
      </c>
    </row>
    <row r="209" s="13" customFormat="1">
      <c r="A209" s="13"/>
      <c r="B209" s="228"/>
      <c r="C209" s="229"/>
      <c r="D209" s="230" t="s">
        <v>133</v>
      </c>
      <c r="E209" s="231" t="s">
        <v>1</v>
      </c>
      <c r="F209" s="232" t="s">
        <v>281</v>
      </c>
      <c r="G209" s="229"/>
      <c r="H209" s="233">
        <v>13.238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133</v>
      </c>
      <c r="AU209" s="239" t="s">
        <v>83</v>
      </c>
      <c r="AV209" s="13" t="s">
        <v>83</v>
      </c>
      <c r="AW209" s="13" t="s">
        <v>30</v>
      </c>
      <c r="AX209" s="13" t="s">
        <v>73</v>
      </c>
      <c r="AY209" s="239" t="s">
        <v>114</v>
      </c>
    </row>
    <row r="210" s="14" customFormat="1">
      <c r="A210" s="14"/>
      <c r="B210" s="240"/>
      <c r="C210" s="241"/>
      <c r="D210" s="230" t="s">
        <v>133</v>
      </c>
      <c r="E210" s="242" t="s">
        <v>1</v>
      </c>
      <c r="F210" s="243" t="s">
        <v>142</v>
      </c>
      <c r="G210" s="241"/>
      <c r="H210" s="244">
        <v>32.538000000000004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133</v>
      </c>
      <c r="AU210" s="250" t="s">
        <v>83</v>
      </c>
      <c r="AV210" s="14" t="s">
        <v>122</v>
      </c>
      <c r="AW210" s="14" t="s">
        <v>30</v>
      </c>
      <c r="AX210" s="14" t="s">
        <v>81</v>
      </c>
      <c r="AY210" s="250" t="s">
        <v>114</v>
      </c>
    </row>
    <row r="211" s="2" customFormat="1" ht="24.15" customHeight="1">
      <c r="A211" s="37"/>
      <c r="B211" s="38"/>
      <c r="C211" s="214" t="s">
        <v>282</v>
      </c>
      <c r="D211" s="214" t="s">
        <v>118</v>
      </c>
      <c r="E211" s="215" t="s">
        <v>283</v>
      </c>
      <c r="F211" s="216" t="s">
        <v>284</v>
      </c>
      <c r="G211" s="217" t="s">
        <v>121</v>
      </c>
      <c r="H211" s="218">
        <v>3.9860000000000002</v>
      </c>
      <c r="I211" s="219"/>
      <c r="J211" s="220">
        <f>ROUND(I211*H211,2)</f>
        <v>0</v>
      </c>
      <c r="K211" s="221"/>
      <c r="L211" s="43"/>
      <c r="M211" s="222" t="s">
        <v>1</v>
      </c>
      <c r="N211" s="223" t="s">
        <v>38</v>
      </c>
      <c r="O211" s="90"/>
      <c r="P211" s="224">
        <f>O211*H211</f>
        <v>0</v>
      </c>
      <c r="Q211" s="224">
        <v>0</v>
      </c>
      <c r="R211" s="224">
        <f>Q211*H211</f>
        <v>0</v>
      </c>
      <c r="S211" s="224">
        <v>1.95</v>
      </c>
      <c r="T211" s="225">
        <f>S211*H211</f>
        <v>7.7727000000000004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122</v>
      </c>
      <c r="AT211" s="226" t="s">
        <v>118</v>
      </c>
      <c r="AU211" s="226" t="s">
        <v>83</v>
      </c>
      <c r="AY211" s="16" t="s">
        <v>114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81</v>
      </c>
      <c r="BK211" s="227">
        <f>ROUND(I211*H211,2)</f>
        <v>0</v>
      </c>
      <c r="BL211" s="16" t="s">
        <v>122</v>
      </c>
      <c r="BM211" s="226" t="s">
        <v>285</v>
      </c>
    </row>
    <row r="212" s="13" customFormat="1">
      <c r="A212" s="13"/>
      <c r="B212" s="228"/>
      <c r="C212" s="229"/>
      <c r="D212" s="230" t="s">
        <v>133</v>
      </c>
      <c r="E212" s="231" t="s">
        <v>1</v>
      </c>
      <c r="F212" s="232" t="s">
        <v>286</v>
      </c>
      <c r="G212" s="229"/>
      <c r="H212" s="233">
        <v>1.268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133</v>
      </c>
      <c r="AU212" s="239" t="s">
        <v>83</v>
      </c>
      <c r="AV212" s="13" t="s">
        <v>83</v>
      </c>
      <c r="AW212" s="13" t="s">
        <v>30</v>
      </c>
      <c r="AX212" s="13" t="s">
        <v>73</v>
      </c>
      <c r="AY212" s="239" t="s">
        <v>114</v>
      </c>
    </row>
    <row r="213" s="13" customFormat="1">
      <c r="A213" s="13"/>
      <c r="B213" s="228"/>
      <c r="C213" s="229"/>
      <c r="D213" s="230" t="s">
        <v>133</v>
      </c>
      <c r="E213" s="231" t="s">
        <v>1</v>
      </c>
      <c r="F213" s="232" t="s">
        <v>287</v>
      </c>
      <c r="G213" s="229"/>
      <c r="H213" s="233">
        <v>0.64700000000000002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133</v>
      </c>
      <c r="AU213" s="239" t="s">
        <v>83</v>
      </c>
      <c r="AV213" s="13" t="s">
        <v>83</v>
      </c>
      <c r="AW213" s="13" t="s">
        <v>30</v>
      </c>
      <c r="AX213" s="13" t="s">
        <v>73</v>
      </c>
      <c r="AY213" s="239" t="s">
        <v>114</v>
      </c>
    </row>
    <row r="214" s="13" customFormat="1">
      <c r="A214" s="13"/>
      <c r="B214" s="228"/>
      <c r="C214" s="229"/>
      <c r="D214" s="230" t="s">
        <v>133</v>
      </c>
      <c r="E214" s="231" t="s">
        <v>1</v>
      </c>
      <c r="F214" s="232" t="s">
        <v>288</v>
      </c>
      <c r="G214" s="229"/>
      <c r="H214" s="233">
        <v>0.54200000000000004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133</v>
      </c>
      <c r="AU214" s="239" t="s">
        <v>83</v>
      </c>
      <c r="AV214" s="13" t="s">
        <v>83</v>
      </c>
      <c r="AW214" s="13" t="s">
        <v>30</v>
      </c>
      <c r="AX214" s="13" t="s">
        <v>73</v>
      </c>
      <c r="AY214" s="239" t="s">
        <v>114</v>
      </c>
    </row>
    <row r="215" s="13" customFormat="1">
      <c r="A215" s="13"/>
      <c r="B215" s="228"/>
      <c r="C215" s="229"/>
      <c r="D215" s="230" t="s">
        <v>133</v>
      </c>
      <c r="E215" s="231" t="s">
        <v>1</v>
      </c>
      <c r="F215" s="232" t="s">
        <v>289</v>
      </c>
      <c r="G215" s="229"/>
      <c r="H215" s="233">
        <v>0.497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133</v>
      </c>
      <c r="AU215" s="239" t="s">
        <v>83</v>
      </c>
      <c r="AV215" s="13" t="s">
        <v>83</v>
      </c>
      <c r="AW215" s="13" t="s">
        <v>30</v>
      </c>
      <c r="AX215" s="13" t="s">
        <v>73</v>
      </c>
      <c r="AY215" s="239" t="s">
        <v>114</v>
      </c>
    </row>
    <row r="216" s="13" customFormat="1">
      <c r="A216" s="13"/>
      <c r="B216" s="228"/>
      <c r="C216" s="229"/>
      <c r="D216" s="230" t="s">
        <v>133</v>
      </c>
      <c r="E216" s="231" t="s">
        <v>1</v>
      </c>
      <c r="F216" s="232" t="s">
        <v>290</v>
      </c>
      <c r="G216" s="229"/>
      <c r="H216" s="233">
        <v>0.51900000000000002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133</v>
      </c>
      <c r="AU216" s="239" t="s">
        <v>83</v>
      </c>
      <c r="AV216" s="13" t="s">
        <v>83</v>
      </c>
      <c r="AW216" s="13" t="s">
        <v>30</v>
      </c>
      <c r="AX216" s="13" t="s">
        <v>73</v>
      </c>
      <c r="AY216" s="239" t="s">
        <v>114</v>
      </c>
    </row>
    <row r="217" s="13" customFormat="1">
      <c r="A217" s="13"/>
      <c r="B217" s="228"/>
      <c r="C217" s="229"/>
      <c r="D217" s="230" t="s">
        <v>133</v>
      </c>
      <c r="E217" s="231" t="s">
        <v>1</v>
      </c>
      <c r="F217" s="232" t="s">
        <v>291</v>
      </c>
      <c r="G217" s="229"/>
      <c r="H217" s="233">
        <v>0.51300000000000001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133</v>
      </c>
      <c r="AU217" s="239" t="s">
        <v>83</v>
      </c>
      <c r="AV217" s="13" t="s">
        <v>83</v>
      </c>
      <c r="AW217" s="13" t="s">
        <v>30</v>
      </c>
      <c r="AX217" s="13" t="s">
        <v>73</v>
      </c>
      <c r="AY217" s="239" t="s">
        <v>114</v>
      </c>
    </row>
    <row r="218" s="14" customFormat="1">
      <c r="A218" s="14"/>
      <c r="B218" s="240"/>
      <c r="C218" s="241"/>
      <c r="D218" s="230" t="s">
        <v>133</v>
      </c>
      <c r="E218" s="242" t="s">
        <v>1</v>
      </c>
      <c r="F218" s="243" t="s">
        <v>142</v>
      </c>
      <c r="G218" s="241"/>
      <c r="H218" s="244">
        <v>3.9859999999999998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133</v>
      </c>
      <c r="AU218" s="250" t="s">
        <v>83</v>
      </c>
      <c r="AV218" s="14" t="s">
        <v>122</v>
      </c>
      <c r="AW218" s="14" t="s">
        <v>30</v>
      </c>
      <c r="AX218" s="14" t="s">
        <v>81</v>
      </c>
      <c r="AY218" s="250" t="s">
        <v>114</v>
      </c>
    </row>
    <row r="219" s="12" customFormat="1" ht="22.8" customHeight="1">
      <c r="A219" s="12"/>
      <c r="B219" s="198"/>
      <c r="C219" s="199"/>
      <c r="D219" s="200" t="s">
        <v>72</v>
      </c>
      <c r="E219" s="212" t="s">
        <v>292</v>
      </c>
      <c r="F219" s="212" t="s">
        <v>293</v>
      </c>
      <c r="G219" s="199"/>
      <c r="H219" s="199"/>
      <c r="I219" s="202"/>
      <c r="J219" s="213">
        <f>BK219</f>
        <v>0</v>
      </c>
      <c r="K219" s="199"/>
      <c r="L219" s="204"/>
      <c r="M219" s="205"/>
      <c r="N219" s="206"/>
      <c r="O219" s="206"/>
      <c r="P219" s="207">
        <f>P220</f>
        <v>0</v>
      </c>
      <c r="Q219" s="206"/>
      <c r="R219" s="207">
        <f>R220</f>
        <v>0</v>
      </c>
      <c r="S219" s="206"/>
      <c r="T219" s="208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9" t="s">
        <v>81</v>
      </c>
      <c r="AT219" s="210" t="s">
        <v>72</v>
      </c>
      <c r="AU219" s="210" t="s">
        <v>81</v>
      </c>
      <c r="AY219" s="209" t="s">
        <v>114</v>
      </c>
      <c r="BK219" s="211">
        <f>BK220</f>
        <v>0</v>
      </c>
    </row>
    <row r="220" s="2" customFormat="1" ht="16.5" customHeight="1">
      <c r="A220" s="37"/>
      <c r="B220" s="38"/>
      <c r="C220" s="214" t="s">
        <v>294</v>
      </c>
      <c r="D220" s="214" t="s">
        <v>118</v>
      </c>
      <c r="E220" s="215" t="s">
        <v>295</v>
      </c>
      <c r="F220" s="216" t="s">
        <v>296</v>
      </c>
      <c r="G220" s="217" t="s">
        <v>233</v>
      </c>
      <c r="H220" s="218">
        <v>297.68200000000002</v>
      </c>
      <c r="I220" s="219"/>
      <c r="J220" s="220">
        <f>ROUND(I220*H220,2)</f>
        <v>0</v>
      </c>
      <c r="K220" s="221"/>
      <c r="L220" s="43"/>
      <c r="M220" s="222" t="s">
        <v>1</v>
      </c>
      <c r="N220" s="223" t="s">
        <v>38</v>
      </c>
      <c r="O220" s="90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6" t="s">
        <v>122</v>
      </c>
      <c r="AT220" s="226" t="s">
        <v>118</v>
      </c>
      <c r="AU220" s="226" t="s">
        <v>83</v>
      </c>
      <c r="AY220" s="16" t="s">
        <v>114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6" t="s">
        <v>81</v>
      </c>
      <c r="BK220" s="227">
        <f>ROUND(I220*H220,2)</f>
        <v>0</v>
      </c>
      <c r="BL220" s="16" t="s">
        <v>122</v>
      </c>
      <c r="BM220" s="226" t="s">
        <v>297</v>
      </c>
    </row>
    <row r="221" s="12" customFormat="1" ht="22.8" customHeight="1">
      <c r="A221" s="12"/>
      <c r="B221" s="198"/>
      <c r="C221" s="199"/>
      <c r="D221" s="200" t="s">
        <v>72</v>
      </c>
      <c r="E221" s="212" t="s">
        <v>298</v>
      </c>
      <c r="F221" s="212" t="s">
        <v>299</v>
      </c>
      <c r="G221" s="199"/>
      <c r="H221" s="199"/>
      <c r="I221" s="202"/>
      <c r="J221" s="213">
        <f>BK221</f>
        <v>0</v>
      </c>
      <c r="K221" s="199"/>
      <c r="L221" s="204"/>
      <c r="M221" s="205"/>
      <c r="N221" s="206"/>
      <c r="O221" s="206"/>
      <c r="P221" s="207">
        <f>SUM(P222:P223)</f>
        <v>0</v>
      </c>
      <c r="Q221" s="206"/>
      <c r="R221" s="207">
        <f>SUM(R222:R223)</f>
        <v>0</v>
      </c>
      <c r="S221" s="206"/>
      <c r="T221" s="208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9" t="s">
        <v>81</v>
      </c>
      <c r="AT221" s="210" t="s">
        <v>72</v>
      </c>
      <c r="AU221" s="210" t="s">
        <v>81</v>
      </c>
      <c r="AY221" s="209" t="s">
        <v>114</v>
      </c>
      <c r="BK221" s="211">
        <f>SUM(BK222:BK223)</f>
        <v>0</v>
      </c>
    </row>
    <row r="222" s="2" customFormat="1" ht="16.5" customHeight="1">
      <c r="A222" s="37"/>
      <c r="B222" s="38"/>
      <c r="C222" s="214" t="s">
        <v>300</v>
      </c>
      <c r="D222" s="214" t="s">
        <v>118</v>
      </c>
      <c r="E222" s="215" t="s">
        <v>301</v>
      </c>
      <c r="F222" s="216" t="s">
        <v>302</v>
      </c>
      <c r="G222" s="217" t="s">
        <v>303</v>
      </c>
      <c r="H222" s="251"/>
      <c r="I222" s="219"/>
      <c r="J222" s="220">
        <f>ROUND(I222*H222,2)</f>
        <v>0</v>
      </c>
      <c r="K222" s="221"/>
      <c r="L222" s="43"/>
      <c r="M222" s="222" t="s">
        <v>1</v>
      </c>
      <c r="N222" s="223" t="s">
        <v>38</v>
      </c>
      <c r="O222" s="90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6" t="s">
        <v>304</v>
      </c>
      <c r="AT222" s="226" t="s">
        <v>118</v>
      </c>
      <c r="AU222" s="226" t="s">
        <v>83</v>
      </c>
      <c r="AY222" s="16" t="s">
        <v>114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6" t="s">
        <v>81</v>
      </c>
      <c r="BK222" s="227">
        <f>ROUND(I222*H222,2)</f>
        <v>0</v>
      </c>
      <c r="BL222" s="16" t="s">
        <v>304</v>
      </c>
      <c r="BM222" s="226" t="s">
        <v>305</v>
      </c>
    </row>
    <row r="223" s="2" customFormat="1" ht="16.5" customHeight="1">
      <c r="A223" s="37"/>
      <c r="B223" s="38"/>
      <c r="C223" s="214" t="s">
        <v>306</v>
      </c>
      <c r="D223" s="214" t="s">
        <v>118</v>
      </c>
      <c r="E223" s="215" t="s">
        <v>307</v>
      </c>
      <c r="F223" s="216" t="s">
        <v>308</v>
      </c>
      <c r="G223" s="217" t="s">
        <v>303</v>
      </c>
      <c r="H223" s="251"/>
      <c r="I223" s="219"/>
      <c r="J223" s="220">
        <f>ROUND(I223*H223,2)</f>
        <v>0</v>
      </c>
      <c r="K223" s="221"/>
      <c r="L223" s="43"/>
      <c r="M223" s="252" t="s">
        <v>1</v>
      </c>
      <c r="N223" s="253" t="s">
        <v>38</v>
      </c>
      <c r="O223" s="254"/>
      <c r="P223" s="255">
        <f>O223*H223</f>
        <v>0</v>
      </c>
      <c r="Q223" s="255">
        <v>0</v>
      </c>
      <c r="R223" s="255">
        <f>Q223*H223</f>
        <v>0</v>
      </c>
      <c r="S223" s="255">
        <v>0</v>
      </c>
      <c r="T223" s="25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304</v>
      </c>
      <c r="AT223" s="226" t="s">
        <v>118</v>
      </c>
      <c r="AU223" s="226" t="s">
        <v>83</v>
      </c>
      <c r="AY223" s="16" t="s">
        <v>114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81</v>
      </c>
      <c r="BK223" s="227">
        <f>ROUND(I223*H223,2)</f>
        <v>0</v>
      </c>
      <c r="BL223" s="16" t="s">
        <v>304</v>
      </c>
      <c r="BM223" s="226" t="s">
        <v>309</v>
      </c>
    </row>
    <row r="224" s="2" customFormat="1" ht="6.96" customHeight="1">
      <c r="A224" s="37"/>
      <c r="B224" s="65"/>
      <c r="C224" s="66"/>
      <c r="D224" s="66"/>
      <c r="E224" s="66"/>
      <c r="F224" s="66"/>
      <c r="G224" s="66"/>
      <c r="H224" s="66"/>
      <c r="I224" s="66"/>
      <c r="J224" s="66"/>
      <c r="K224" s="66"/>
      <c r="L224" s="43"/>
      <c r="M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</sheetData>
  <sheetProtection sheet="1" autoFilter="0" formatColumns="0" formatRows="0" objects="1" scenarios="1" spinCount="100000" saltValue="tjqbsDaBEPDfQsvkMGeUt3irOgZ5JCKtRGcLybfcjPyg0hfvZLXxTmb68SnOn/DH0BklzxmCi1+WpbtDMA5vhA==" hashValue="tmeLdOYdtbf0toW0jymq+w8Jp2QCa9wyl9JFAVGr/+6bGZ1OeiMJvL2Z5/6pAi+YIDJhphn2Wh1NagVPFmo7Bg==" algorithmName="SHA-512" password="CC35"/>
  <autoFilter ref="C122:K22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Zdenka Jureková</dc:creator>
  <cp:lastModifiedBy>Zdenka Jureková</cp:lastModifiedBy>
  <dcterms:created xsi:type="dcterms:W3CDTF">2025-08-07T13:43:06Z</dcterms:created>
  <dcterms:modified xsi:type="dcterms:W3CDTF">2025-08-07T13:43:07Z</dcterms:modified>
</cp:coreProperties>
</file>