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ukes\Downloads\"/>
    </mc:Choice>
  </mc:AlternateContent>
  <bookViews>
    <workbookView xWindow="0" yWindow="0" windowWidth="0" windowHeight="0"/>
  </bookViews>
  <sheets>
    <sheet name="Rekapitulace stavby" sheetId="1" r:id="rId1"/>
    <sheet name="1 - Vodovod" sheetId="2" r:id="rId2"/>
    <sheet name="2 - Elektřina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Vodovod'!$C$130:$K$336</definedName>
    <definedName name="_xlnm.Print_Area" localSheetId="1">'1 - Vodovod'!$C$4:$J$76,'1 - Vodovod'!$C$82:$J$112,'1 - Vodovod'!$C$118:$K$336</definedName>
    <definedName name="_xlnm.Print_Titles" localSheetId="1">'1 - Vodovod'!$130:$130</definedName>
    <definedName name="_xlnm._FilterDatabase" localSheetId="2" hidden="1">'2 - Elektřina'!$C$115:$K$134</definedName>
    <definedName name="_xlnm.Print_Area" localSheetId="2">'2 - Elektřina'!$C$4:$J$76,'2 - Elektřina'!$C$82:$J$97,'2 - Elektřina'!$C$103:$K$134</definedName>
    <definedName name="_xlnm.Print_Titles" localSheetId="2">'2 - Elektřina'!$115:$115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92"/>
  <c r="J23"/>
  <c r="J21"/>
  <c r="E21"/>
  <c r="J112"/>
  <c r="J20"/>
  <c r="J18"/>
  <c r="E18"/>
  <c r="F113"/>
  <c r="J17"/>
  <c r="J15"/>
  <c r="E15"/>
  <c r="F112"/>
  <c r="J14"/>
  <c r="J12"/>
  <c r="J110"/>
  <c r="E7"/>
  <c r="E106"/>
  <c i="2" r="J37"/>
  <c r="J36"/>
  <c i="1" r="AY95"/>
  <c i="2" r="J35"/>
  <c i="1" r="AX95"/>
  <c i="2"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T326"/>
  <c r="R327"/>
  <c r="R326"/>
  <c r="P327"/>
  <c r="P326"/>
  <c r="BI325"/>
  <c r="BH325"/>
  <c r="BG325"/>
  <c r="BF325"/>
  <c r="T325"/>
  <c r="R325"/>
  <c r="P325"/>
  <c r="BI324"/>
  <c r="BH324"/>
  <c r="BG324"/>
  <c r="BF324"/>
  <c r="T324"/>
  <c r="T323"/>
  <c r="R324"/>
  <c r="R323"/>
  <c r="P324"/>
  <c r="P323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T315"/>
  <c r="R316"/>
  <c r="R315"/>
  <c r="P316"/>
  <c r="P315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5"/>
  <c r="BH205"/>
  <c r="BG205"/>
  <c r="BF205"/>
  <c r="T205"/>
  <c r="R205"/>
  <c r="P205"/>
  <c r="BI204"/>
  <c r="BH204"/>
  <c r="BG204"/>
  <c r="BF204"/>
  <c r="T204"/>
  <c r="R204"/>
  <c r="P204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F125"/>
  <c r="E123"/>
  <c r="F89"/>
  <c r="E87"/>
  <c r="J24"/>
  <c r="E24"/>
  <c r="J92"/>
  <c r="J23"/>
  <c r="J21"/>
  <c r="E21"/>
  <c r="J127"/>
  <c r="J20"/>
  <c r="J18"/>
  <c r="E18"/>
  <c r="F128"/>
  <c r="J17"/>
  <c r="J15"/>
  <c r="E15"/>
  <c r="F127"/>
  <c r="J14"/>
  <c r="J12"/>
  <c r="J125"/>
  <c r="E7"/>
  <c r="E85"/>
  <c i="1" r="L90"/>
  <c r="AM90"/>
  <c r="AM89"/>
  <c r="L89"/>
  <c r="AM87"/>
  <c r="L87"/>
  <c r="L85"/>
  <c r="L84"/>
  <c i="2" r="BK333"/>
  <c r="BK278"/>
  <c r="BK235"/>
  <c r="BK185"/>
  <c r="BK143"/>
  <c r="BK331"/>
  <c r="BK324"/>
  <c r="BK302"/>
  <c r="BK265"/>
  <c r="J235"/>
  <c r="BK190"/>
  <c r="BK134"/>
  <c r="J304"/>
  <c r="J282"/>
  <c r="J259"/>
  <c r="BK236"/>
  <c r="J149"/>
  <c r="J299"/>
  <c r="J265"/>
  <c r="BK197"/>
  <c r="BK152"/>
  <c r="BK293"/>
  <c r="J277"/>
  <c r="BK214"/>
  <c r="J176"/>
  <c r="BK147"/>
  <c r="BK305"/>
  <c r="J285"/>
  <c r="J191"/>
  <c r="J148"/>
  <c i="3" r="BK131"/>
  <c r="BK129"/>
  <c r="J121"/>
  <c r="J128"/>
  <c i="2" r="BK336"/>
  <c r="BK292"/>
  <c r="BK280"/>
  <c r="J262"/>
  <c r="J219"/>
  <c r="J214"/>
  <c r="J172"/>
  <c r="J152"/>
  <c r="J141"/>
  <c r="J138"/>
  <c r="BK330"/>
  <c r="J325"/>
  <c r="J322"/>
  <c r="BK309"/>
  <c r="J290"/>
  <c r="BK268"/>
  <c r="J243"/>
  <c r="J236"/>
  <c r="J211"/>
  <c r="J182"/>
  <c r="J155"/>
  <c r="BK327"/>
  <c r="J305"/>
  <c r="BK289"/>
  <c r="BK275"/>
  <c r="BK250"/>
  <c r="BK237"/>
  <c r="J174"/>
  <c r="BK325"/>
  <c r="J313"/>
  <c r="BK304"/>
  <c r="J296"/>
  <c r="J276"/>
  <c r="BK253"/>
  <c r="J188"/>
  <c r="J179"/>
  <c r="BK159"/>
  <c r="BK138"/>
  <c r="BK291"/>
  <c r="BK256"/>
  <c r="BK211"/>
  <c r="J190"/>
  <c r="BK182"/>
  <c r="J169"/>
  <c r="J167"/>
  <c r="BK155"/>
  <c r="BK319"/>
  <c r="J303"/>
  <c r="BK294"/>
  <c r="J204"/>
  <c r="J168"/>
  <c r="BK139"/>
  <c r="J142"/>
  <c i="3" r="J124"/>
  <c r="J119"/>
  <c r="J131"/>
  <c r="BK124"/>
  <c r="BK127"/>
  <c r="J127"/>
  <c r="BK122"/>
  <c r="J123"/>
  <c i="2" r="J336"/>
  <c r="BK288"/>
  <c r="BK266"/>
  <c r="J215"/>
  <c r="J156"/>
  <c r="J140"/>
  <c r="BK332"/>
  <c r="BK314"/>
  <c r="J280"/>
  <c r="BK247"/>
  <c r="BK230"/>
  <c r="J144"/>
  <c r="BK307"/>
  <c r="BK279"/>
  <c r="BK242"/>
  <c r="J189"/>
  <c r="BK140"/>
  <c r="J307"/>
  <c r="J288"/>
  <c r="J226"/>
  <c r="J170"/>
  <c r="BK296"/>
  <c r="BK259"/>
  <c r="BK204"/>
  <c r="J187"/>
  <c r="J165"/>
  <c r="J316"/>
  <c r="BK277"/>
  <c r="BK188"/>
  <c r="J147"/>
  <c r="BK167"/>
  <c i="3" r="BK118"/>
  <c r="BK130"/>
  <c r="J132"/>
  <c r="BK121"/>
  <c r="J126"/>
  <c i="2" r="J333"/>
  <c r="J267"/>
  <c r="BK243"/>
  <c r="BK205"/>
  <c r="BK149"/>
  <c r="J137"/>
  <c r="J324"/>
  <c r="J300"/>
  <c r="J266"/>
  <c r="J223"/>
  <c r="BK171"/>
  <c r="J330"/>
  <c r="J292"/>
  <c r="J272"/>
  <c r="BK239"/>
  <c r="BK198"/>
  <c r="BK162"/>
  <c r="BK310"/>
  <c r="J281"/>
  <c r="J256"/>
  <c r="J185"/>
  <c r="J143"/>
  <c r="BK282"/>
  <c r="BK223"/>
  <c r="J194"/>
  <c r="BK173"/>
  <c r="J166"/>
  <c r="BK322"/>
  <c r="J293"/>
  <c r="J233"/>
  <c r="BK165"/>
  <c i="3" r="BK133"/>
  <c r="J134"/>
  <c r="BK119"/>
  <c r="BK125"/>
  <c r="BK117"/>
  <c i="2" r="J335"/>
  <c r="J291"/>
  <c r="BK281"/>
  <c r="BK271"/>
  <c r="BK246"/>
  <c r="BK238"/>
  <c r="J173"/>
  <c r="BK170"/>
  <c r="J139"/>
  <c i="1" r="AS94"/>
  <c i="2" r="BK295"/>
  <c r="J275"/>
  <c r="J250"/>
  <c r="J238"/>
  <c r="BK226"/>
  <c r="J198"/>
  <c r="BK179"/>
  <c r="J332"/>
  <c r="J314"/>
  <c r="BK301"/>
  <c r="BK285"/>
  <c r="J268"/>
  <c r="J246"/>
  <c r="BK233"/>
  <c r="J175"/>
  <c r="BK166"/>
  <c r="BK316"/>
  <c r="J309"/>
  <c r="BK303"/>
  <c r="J279"/>
  <c r="BK262"/>
  <c r="BK219"/>
  <c r="J186"/>
  <c r="BK172"/>
  <c r="BK148"/>
  <c r="BK300"/>
  <c r="J289"/>
  <c r="BK272"/>
  <c r="J237"/>
  <c r="J205"/>
  <c r="BK191"/>
  <c r="BK174"/>
  <c r="BK168"/>
  <c r="J162"/>
  <c r="BK142"/>
  <c r="J310"/>
  <c r="J301"/>
  <c r="J253"/>
  <c r="J197"/>
  <c r="BK186"/>
  <c r="BK141"/>
  <c r="BK169"/>
  <c i="3" r="BK128"/>
  <c r="BK134"/>
  <c r="BK132"/>
  <c r="J122"/>
  <c r="J130"/>
  <c r="BK126"/>
  <c r="J125"/>
  <c r="J117"/>
  <c r="BK120"/>
  <c i="2" r="BK335"/>
  <c r="BK290"/>
  <c r="J242"/>
  <c r="BK176"/>
  <c r="BK144"/>
  <c r="J327"/>
  <c r="BK313"/>
  <c r="J278"/>
  <c r="J239"/>
  <c r="BK215"/>
  <c r="BK175"/>
  <c r="J331"/>
  <c r="J295"/>
  <c r="BK267"/>
  <c r="BK187"/>
  <c r="J319"/>
  <c r="J302"/>
  <c r="J271"/>
  <c r="BK194"/>
  <c r="BK156"/>
  <c r="J294"/>
  <c r="BK276"/>
  <c r="J230"/>
  <c r="BK189"/>
  <c r="J171"/>
  <c r="BK137"/>
  <c r="BK299"/>
  <c r="J247"/>
  <c r="J159"/>
  <c r="J134"/>
  <c i="3" r="BK123"/>
  <c r="J118"/>
  <c r="J133"/>
  <c r="J120"/>
  <c r="J129"/>
  <c i="2" l="1" r="BK234"/>
  <c r="J234"/>
  <c r="J101"/>
  <c r="R334"/>
  <c r="R133"/>
  <c r="BK218"/>
  <c r="J218"/>
  <c r="J99"/>
  <c r="R234"/>
  <c r="R308"/>
  <c r="R318"/>
  <c r="R317"/>
  <c r="BK334"/>
  <c r="J334"/>
  <c r="J111"/>
  <c r="T133"/>
  <c r="P218"/>
  <c r="T218"/>
  <c r="P229"/>
  <c r="T229"/>
  <c r="T308"/>
  <c r="R329"/>
  <c r="R328"/>
  <c r="P133"/>
  <c r="R218"/>
  <c r="BK229"/>
  <c r="J229"/>
  <c r="J100"/>
  <c r="R229"/>
  <c r="P308"/>
  <c r="T318"/>
  <c r="T317"/>
  <c r="T329"/>
  <c i="3" r="P116"/>
  <c i="1" r="AU96"/>
  <c i="2" r="BK133"/>
  <c r="BK132"/>
  <c r="J132"/>
  <c r="J97"/>
  <c r="T234"/>
  <c r="BK308"/>
  <c r="J308"/>
  <c r="J103"/>
  <c r="BK318"/>
  <c r="BK317"/>
  <c r="J317"/>
  <c r="J105"/>
  <c r="P329"/>
  <c r="P334"/>
  <c r="P328"/>
  <c i="3" r="R116"/>
  <c i="2" r="P234"/>
  <c r="P318"/>
  <c r="P317"/>
  <c r="BK329"/>
  <c r="J329"/>
  <c r="J110"/>
  <c r="T334"/>
  <c i="3" r="BK116"/>
  <c r="J116"/>
  <c r="J96"/>
  <c r="T116"/>
  <c i="2" r="BK306"/>
  <c r="J306"/>
  <c r="J102"/>
  <c r="BK326"/>
  <c r="J326"/>
  <c r="J108"/>
  <c r="BK315"/>
  <c r="J315"/>
  <c r="J104"/>
  <c i="3" r="J113"/>
  <c r="F92"/>
  <c r="BE124"/>
  <c r="BE121"/>
  <c i="2" r="J133"/>
  <c r="J98"/>
  <c i="3" r="E85"/>
  <c r="BE118"/>
  <c r="BE123"/>
  <c r="BE127"/>
  <c r="F91"/>
  <c r="BE117"/>
  <c r="BE129"/>
  <c r="BE130"/>
  <c r="BE134"/>
  <c i="2" r="J318"/>
  <c r="J106"/>
  <c r="BK328"/>
  <c r="J328"/>
  <c r="J109"/>
  <c i="3" r="BE133"/>
  <c r="J89"/>
  <c r="BE122"/>
  <c r="BE125"/>
  <c r="BE128"/>
  <c r="J91"/>
  <c r="BE126"/>
  <c r="BE119"/>
  <c r="BE120"/>
  <c r="BE131"/>
  <c r="BE132"/>
  <c i="2" r="J89"/>
  <c r="BE141"/>
  <c r="BE159"/>
  <c r="J91"/>
  <c r="BE137"/>
  <c r="BE143"/>
  <c r="BE138"/>
  <c r="BE140"/>
  <c r="BE156"/>
  <c r="BE190"/>
  <c r="BE194"/>
  <c r="BE211"/>
  <c r="BE262"/>
  <c r="BE265"/>
  <c r="BE266"/>
  <c r="BE267"/>
  <c r="BE271"/>
  <c r="BE291"/>
  <c r="BE303"/>
  <c r="BE307"/>
  <c r="BE313"/>
  <c r="E121"/>
  <c r="J128"/>
  <c r="BE148"/>
  <c r="BE149"/>
  <c r="BE170"/>
  <c r="BE172"/>
  <c r="BE179"/>
  <c r="BE185"/>
  <c r="BE186"/>
  <c r="BE198"/>
  <c r="BE215"/>
  <c r="BE226"/>
  <c r="BE236"/>
  <c r="BE239"/>
  <c r="BE279"/>
  <c r="BE280"/>
  <c r="BE288"/>
  <c r="BE314"/>
  <c r="BE327"/>
  <c r="BE330"/>
  <c r="F91"/>
  <c r="BE147"/>
  <c r="BE155"/>
  <c r="BE162"/>
  <c r="BE166"/>
  <c r="BE174"/>
  <c r="BE176"/>
  <c r="BE189"/>
  <c r="BE250"/>
  <c r="BE256"/>
  <c r="BE259"/>
  <c r="BE268"/>
  <c r="BE275"/>
  <c r="BE282"/>
  <c r="BE285"/>
  <c r="BE290"/>
  <c r="BE295"/>
  <c r="BE305"/>
  <c r="BE139"/>
  <c r="BE144"/>
  <c r="BE152"/>
  <c r="BE214"/>
  <c r="BE223"/>
  <c r="BE230"/>
  <c r="BE235"/>
  <c r="BE238"/>
  <c r="BE243"/>
  <c r="BE247"/>
  <c r="BE278"/>
  <c r="BE299"/>
  <c r="BE302"/>
  <c r="BE331"/>
  <c r="BE142"/>
  <c r="BE165"/>
  <c r="BE168"/>
  <c r="BE173"/>
  <c r="BE197"/>
  <c r="BE205"/>
  <c r="BE219"/>
  <c r="BE233"/>
  <c r="BE242"/>
  <c r="BE246"/>
  <c r="BE272"/>
  <c r="BE281"/>
  <c r="BE289"/>
  <c r="BE292"/>
  <c r="BE294"/>
  <c r="BE301"/>
  <c r="BE304"/>
  <c r="BE309"/>
  <c r="BE310"/>
  <c r="BE316"/>
  <c r="BE319"/>
  <c r="BE322"/>
  <c r="BE324"/>
  <c r="BE325"/>
  <c r="BE332"/>
  <c r="F92"/>
  <c r="BE134"/>
  <c r="BE167"/>
  <c r="BE169"/>
  <c r="BE171"/>
  <c r="BE175"/>
  <c r="BE182"/>
  <c r="BE187"/>
  <c r="BE188"/>
  <c r="BE191"/>
  <c r="BE204"/>
  <c r="BE237"/>
  <c r="BE253"/>
  <c r="BE276"/>
  <c r="BE277"/>
  <c r="BE293"/>
  <c r="BE296"/>
  <c r="BE300"/>
  <c r="BE333"/>
  <c r="BE335"/>
  <c r="BE336"/>
  <c r="F34"/>
  <c i="1" r="BA95"/>
  <c i="2" r="F36"/>
  <c i="1" r="BC95"/>
  <c i="2" r="F37"/>
  <c i="1" r="BD95"/>
  <c i="3" r="J34"/>
  <c i="1" r="AW96"/>
  <c i="2" r="F35"/>
  <c i="1" r="BB95"/>
  <c i="2" r="J34"/>
  <c i="1" r="AW95"/>
  <c i="3" r="F35"/>
  <c i="1" r="BB96"/>
  <c i="3" r="F37"/>
  <c i="1" r="BD96"/>
  <c i="3" r="F34"/>
  <c i="1" r="BA96"/>
  <c i="3" r="F36"/>
  <c i="1" r="BC96"/>
  <c i="2" l="1" r="T132"/>
  <c r="T328"/>
  <c r="R132"/>
  <c r="R131"/>
  <c r="P132"/>
  <c r="P131"/>
  <c i="1" r="AU95"/>
  <c i="2" r="BK323"/>
  <c r="J323"/>
  <c r="J107"/>
  <c r="BK131"/>
  <c r="J131"/>
  <c r="J96"/>
  <c i="3" r="J30"/>
  <c i="1" r="AG96"/>
  <c i="2" r="J33"/>
  <c i="1" r="AV95"/>
  <c r="AT95"/>
  <c r="AU94"/>
  <c r="BA94"/>
  <c r="W30"/>
  <c i="3" r="J33"/>
  <c i="1" r="AV96"/>
  <c r="AT96"/>
  <c r="AN96"/>
  <c i="2" r="F33"/>
  <c i="1" r="AZ95"/>
  <c r="BB94"/>
  <c r="W31"/>
  <c r="BD94"/>
  <c r="W33"/>
  <c r="BC94"/>
  <c r="W32"/>
  <c i="3" r="F33"/>
  <c i="1" r="AZ96"/>
  <c i="2" l="1" r="T131"/>
  <c i="3" r="J39"/>
  <c i="1" r="AY94"/>
  <c r="AX94"/>
  <c r="AW94"/>
  <c r="AK30"/>
  <c i="2" r="J30"/>
  <c i="1" r="AG95"/>
  <c r="AG94"/>
  <c r="AK26"/>
  <c r="AZ94"/>
  <c r="W29"/>
  <c i="2" l="1" r="J39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<sst xmlns="http://schemas.openxmlformats.org/spreadsheetml/2006/main">
  <si>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</si>
  <si>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</si>
  <si>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</si>
  <si>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</si>
  <si>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</si>
  <si>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{31486ab8-3f71-4213-9b43-5b9aedafeb2c}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</si>
  <si>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</si>
  <si>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</si>
  <si>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</si>
  <si>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</si>
  <si>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</si>
  <si>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</si>
  <si>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</si>
  <si>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</si>
  <si>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</si>
  <si>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</si>
  <si>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</si>
  <si>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H. Slavkov, zahrádkářská kolonie 14, Pod Krcálkem, p.p.č. 2712-1, Inženýrské sítě - vodovod, přípojky NN (zadání)</t>
  </si>
  <si>
    <t>KSO:</t>
  </si>
  <si>
    <t>CC-CZ:</t>
  </si>
  <si>
    <t>Místo:</t>
  </si>
  <si>
    <t xml:space="preserve"> </t>
  </si>
  <si>
    <t>Datum:</t>
  </si>
  <si>
    <t>21.3.2022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</si>
  <si>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</si>
  <si>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</si>
  <si>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</si>
  <si>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</si>
  <si>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</si>
  <si>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</si>
  <si>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</si>
  <si>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</si>
  <si>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</si>
  <si>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</si>
  <si>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</si>
  <si>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</si>
  <si>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</si>
  <si>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</si>
  <si>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</si>
  <si>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</si>
  <si>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</si>
  <si>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</si>
  <si>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</si>
  <si>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</si>
  <si>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</si>
  <si>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</si>
  <si>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</si>
  <si>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</si>
  <si>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</si>
  <si>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</si>
  <si>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</si>
  <si>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</si>
  <si>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</si>
  <si>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</si>
  <si>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</si>
  <si>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</si>
  <si>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</si>
  <si>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</si>
  <si>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</si>
  <si>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</si>
  <si>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</si>
  <si>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</si>
  <si>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</si>
  <si>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</si>
  <si>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</si>
  <si>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</si>
  <si>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</si>
  <si>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</si>
  <si>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</si>
  <si>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</si>
  <si>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</si>
  <si>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</si>
  <si>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</si>
  <si>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</si>
  <si>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</si>
  <si>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</si>
  <si>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</si>
  <si>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</si>
  <si>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</si>
  <si>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Vodovod</t>
  </si>
  <si>
    <t>STA</t>
  </si>
  <si>
    <t>{d5483ebf-309d-4829-93a4-d654f89c934d}</t>
  </si>
  <si>
    <t>2</t>
  </si>
  <si>
    <t>Elektřina</t>
  </si>
  <si>
    <t>{fb58c528-bc31-427f-80ac-d5a04dedf5b8}</t>
  </si>
  <si>
    <t>KRYCÍ LIST SOUPISU PRACÍ</t>
  </si>
  <si>
    <t>Objekt:</t>
  </si>
  <si>
    <t>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</si>
  <si>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</si>
  <si>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</si>
  <si>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</si>
  <si>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</si>
  <si>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</si>
  <si>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</si>
  <si>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</si>
  <si>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</si>
  <si>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</si>
  <si>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</si>
  <si>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</si>
  <si>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</si>
  <si>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998 - Přesun hmot</t>
  </si>
  <si>
    <t>M - Práce a dodávky M</t>
  </si>
  <si>
    <t xml:space="preserve">    21-M - Elektromontáže</t>
  </si>
  <si>
    <t>OST - Ostatní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</si>
  <si>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</si>
  <si>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</si>
  <si>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</si>
  <si>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</si>
  <si>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</si>
  <si>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</si>
  <si>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</si>
  <si>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</si>
  <si>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</si>
  <si>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</si>
  <si>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</si>
  <si>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</si>
  <si>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</si>
  <si>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</si>
  <si>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</si>
  <si>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</si>
  <si>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</si>
  <si>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</si>
  <si>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</si>
  <si>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</si>
  <si>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</si>
  <si>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</si>
  <si>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</si>
  <si>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</si>
  <si>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</si>
  <si>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</si>
  <si>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VV</t>
  </si>
  <si>
    <t>(142,6+83,0)*1,0</t>
  </si>
  <si>
    <t>Součet</t>
  </si>
  <si>
    <t>112151120</t>
  </si>
  <si>
    <t>Směrové kácení stromů s rozřezáním a odvětvením D kmene do 1100 mm</t>
  </si>
  <si>
    <t>kus</t>
  </si>
  <si>
    <t>3</t>
  </si>
  <si>
    <t>112151121</t>
  </si>
  <si>
    <t>Směrové kácení stromů s rozřezáním a odvětvením D kmene do 1200 mm</t>
  </si>
  <si>
    <t>6</t>
  </si>
  <si>
    <t>112151123</t>
  </si>
  <si>
    <t>Směrové kácení stromů s rozřezáním a odvětvením D kmene do 1400 mm</t>
  </si>
  <si>
    <t>8</t>
  </si>
  <si>
    <t>5</t>
  </si>
  <si>
    <t>112151124R</t>
  </si>
  <si>
    <t>Směrové kácení stromů s rozřezáním a odvětvením D kmene do 1900 mm</t>
  </si>
  <si>
    <t>10</t>
  </si>
  <si>
    <t>112251105</t>
  </si>
  <si>
    <t>Odstranění pařezů D do 1100 mm</t>
  </si>
  <si>
    <t>12</t>
  </si>
  <si>
    <t>7</t>
  </si>
  <si>
    <t>112251107</t>
  </si>
  <si>
    <t>Odstranění pařezů D do 1300 mm</t>
  </si>
  <si>
    <t>14</t>
  </si>
  <si>
    <t>112251108R</t>
  </si>
  <si>
    <t>Odstranění pařezů D do 1900 mm</t>
  </si>
  <si>
    <t>16</t>
  </si>
  <si>
    <t>9</t>
  </si>
  <si>
    <t>113107323</t>
  </si>
  <si>
    <t>Odstranění podkladu z kameniva drceného tl 300 mm strojně pl do 50 m2</t>
  </si>
  <si>
    <t>18</t>
  </si>
  <si>
    <t>"štěrk" (309,8+7,5)*1,0</t>
  </si>
  <si>
    <t>115101201</t>
  </si>
  <si>
    <t>Čerpání vody na dopravní výšku do 10 m průměrný přítok do 500 l/min</t>
  </si>
  <si>
    <t>hod</t>
  </si>
  <si>
    <t>20</t>
  </si>
  <si>
    <t>11</t>
  </si>
  <si>
    <t>115101301</t>
  </si>
  <si>
    <t>Pohotovost čerpací soupravy pro dopravní výšku do 10 m přítok do 500 l/min</t>
  </si>
  <si>
    <t>den</t>
  </si>
  <si>
    <t>22</t>
  </si>
  <si>
    <t>119001421</t>
  </si>
  <si>
    <t>Dočasné zajištění kabelů a kabelových tratí ze 3 volně ložených kabelů</t>
  </si>
  <si>
    <t>m</t>
  </si>
  <si>
    <t>24</t>
  </si>
  <si>
    <t>3*1,5</t>
  </si>
  <si>
    <t>13</t>
  </si>
  <si>
    <t>121151113</t>
  </si>
  <si>
    <t>Sejmutí ornice plochy do 500 m2 tl vrstvy do 200 mm strojně</t>
  </si>
  <si>
    <t>26</t>
  </si>
  <si>
    <t>132254205</t>
  </si>
  <si>
    <t>Hloubení zapažených rýh š do 2000 mm v hornině třídy těžitelnosti I, skupiny 3 objem do 1000 m3</t>
  </si>
  <si>
    <t>m3</t>
  </si>
  <si>
    <t>28</t>
  </si>
  <si>
    <t>132354205</t>
  </si>
  <si>
    <t>Hloubení zapažených rýh š do 2000 mm v hornině třídy těžitelnosti II, skupiny 4 objem do 1000 m3</t>
  </si>
  <si>
    <t>30</t>
  </si>
  <si>
    <t>671,992*0,4</t>
  </si>
  <si>
    <t>132454205</t>
  </si>
  <si>
    <t>Hloubení zapažených rýh š do 2000 mm v hornině třídy těžitelnosti II, skupiny 5 objem do 1000 m3</t>
  </si>
  <si>
    <t>32</t>
  </si>
  <si>
    <t>671,992*0,1</t>
  </si>
  <si>
    <t>17</t>
  </si>
  <si>
    <t>139001101</t>
  </si>
  <si>
    <t>Příplatek za ztížení vykopávky v blízkosti podzemního vedení</t>
  </si>
  <si>
    <t>34</t>
  </si>
  <si>
    <t>3*1,5*1,5</t>
  </si>
  <si>
    <t>151101101</t>
  </si>
  <si>
    <t>Zřízení příložného pažení a rozepření stěn rýh hl do 2 m</t>
  </si>
  <si>
    <t>36</t>
  </si>
  <si>
    <t>19</t>
  </si>
  <si>
    <t>151101111</t>
  </si>
  <si>
    <t>Odstranění příložného pažení a rozepření stěn rýh hl do 2 m</t>
  </si>
  <si>
    <t>38</t>
  </si>
  <si>
    <t>162201500</t>
  </si>
  <si>
    <t>Vodorovné přemístění větví stromů listnatých do 1 km D kmene do 1100 mm</t>
  </si>
  <si>
    <t>40</t>
  </si>
  <si>
    <t>162201501</t>
  </si>
  <si>
    <t>Vodorovné přemístění větví stromů listnatých do 1 km D kmene do 1300 mm</t>
  </si>
  <si>
    <t>42</t>
  </si>
  <si>
    <t>162201502R</t>
  </si>
  <si>
    <t>Vodorovné přemístění větví stromů listnatých do 1 km D kmene do 1900 mm</t>
  </si>
  <si>
    <t>44</t>
  </si>
  <si>
    <t>23</t>
  </si>
  <si>
    <t>162201510</t>
  </si>
  <si>
    <t>Vodorovné přemístění kmenů stromů listnatých do 1 km D kmene do 1100 mm</t>
  </si>
  <si>
    <t>46</t>
  </si>
  <si>
    <t>162201511</t>
  </si>
  <si>
    <t>Vodorovné přemístění kmenů stromů listnatých do 1 km D kmene do 1300 mm</t>
  </si>
  <si>
    <t>48</t>
  </si>
  <si>
    <t>25</t>
  </si>
  <si>
    <t>162201512R</t>
  </si>
  <si>
    <t>Vodorovné přemístění kmenů stromů listnatých do 1 km D kmene do 1900 mm</t>
  </si>
  <si>
    <t>50</t>
  </si>
  <si>
    <t>162201520</t>
  </si>
  <si>
    <t>Vodorovné přemístění pařezů do 1 km D do 1100 mm</t>
  </si>
  <si>
    <t>52</t>
  </si>
  <si>
    <t>27</t>
  </si>
  <si>
    <t>162201521</t>
  </si>
  <si>
    <t>Vodorovné přemístění pařezů do 1 km D do 1300 mm</t>
  </si>
  <si>
    <t>54</t>
  </si>
  <si>
    <t>162201522R</t>
  </si>
  <si>
    <t>Vodorovné přemístění pařezů do 1 km D do 1900 mm</t>
  </si>
  <si>
    <t>56</t>
  </si>
  <si>
    <t>29</t>
  </si>
  <si>
    <t>162301935</t>
  </si>
  <si>
    <t>Příplatek k vodorovnému přemístění větví stromů listnatých D kmene do 1100 mm ZKD 1 km</t>
  </si>
  <si>
    <t>58</t>
  </si>
  <si>
    <t>1*9</t>
  </si>
  <si>
    <t>162301936</t>
  </si>
  <si>
    <t>Příplatek k vodorovnému přemístění větví stromů listnatých D kmene do 1300 mm ZKD 1 km</t>
  </si>
  <si>
    <t>60</t>
  </si>
  <si>
    <t>2*9</t>
  </si>
  <si>
    <t>31</t>
  </si>
  <si>
    <t>162301937R</t>
  </si>
  <si>
    <t>Příplatek k vodorovnému přemístění větví stromů listnatých D kmene do 1900 mm ZKD 1 km</t>
  </si>
  <si>
    <t>62</t>
  </si>
  <si>
    <t>162301955</t>
  </si>
  <si>
    <t>Příplatek k vodorovnému přemístění kmenů stromů listnatých D kmene do 1100 mm ZKD 1 km</t>
  </si>
  <si>
    <t>64</t>
  </si>
  <si>
    <t>33</t>
  </si>
  <si>
    <t>162301956</t>
  </si>
  <si>
    <t>Příplatek k vodorovnému přemístění kmenů stromů listnatých D kmene do 1300 mm ZKD 1 km</t>
  </si>
  <si>
    <t>66</t>
  </si>
  <si>
    <t>162301957R</t>
  </si>
  <si>
    <t>Příplatek k vodorovnému přemístění kmenů stromů listnatých D kmene do 1900 mm ZKD 1 km</t>
  </si>
  <si>
    <t>68</t>
  </si>
  <si>
    <t>35</t>
  </si>
  <si>
    <t>162301975</t>
  </si>
  <si>
    <t>Příplatek k vodorovnému přemístění pařezů D 1100 mm ZKD 1 km</t>
  </si>
  <si>
    <t>70</t>
  </si>
  <si>
    <t>162301976</t>
  </si>
  <si>
    <t>Příplatek k vodorovnému přemístění pařezů D 1300 mm ZKD 1 km</t>
  </si>
  <si>
    <t>72</t>
  </si>
  <si>
    <t>37</t>
  </si>
  <si>
    <t>162301977R</t>
  </si>
  <si>
    <t>Příplatek k vodorovnému přemístění pařezů D 1900 mm ZKD 1 km</t>
  </si>
  <si>
    <t>74</t>
  </si>
  <si>
    <t>162751137</t>
  </si>
  <si>
    <t>Vodorovné přemístění do 10000 m výkopku/sypaniny z horniny třídy těžitelnosti II, skupiny 4 a 5</t>
  </si>
  <si>
    <t>76</t>
  </si>
  <si>
    <t>671,992-526,295-111,349-27,145</t>
  </si>
  <si>
    <t>39</t>
  </si>
  <si>
    <t>171201221</t>
  </si>
  <si>
    <t>Poplatek za uložení na skládce (skládkovné) zeminy a kamení kód odpadu 17 05 04</t>
  </si>
  <si>
    <t>t</t>
  </si>
  <si>
    <t>78</t>
  </si>
  <si>
    <t>7,203*1,6</t>
  </si>
  <si>
    <t>171251201</t>
  </si>
  <si>
    <t>Uložení sypaniny na skládky nebo meziskládky</t>
  </si>
  <si>
    <t>80</t>
  </si>
  <si>
    <t>41</t>
  </si>
  <si>
    <t>174151101</t>
  </si>
  <si>
    <t>Zásyp jam, šachet rýh nebo kolem objektů sypaninou se zhutněním</t>
  </si>
  <si>
    <t>82</t>
  </si>
  <si>
    <t>"výkop celkem" 671,992</t>
  </si>
  <si>
    <t>"potrubí d63" -0,263*1,0*452,4</t>
  </si>
  <si>
    <t>"potrubí d32" -0,232*1,0*90,5</t>
  </si>
  <si>
    <t>"VŠ" -(0,5*0,4*1,3)*22</t>
  </si>
  <si>
    <t>175111209</t>
  </si>
  <si>
    <t>Příplatek k obsypání objektu za ruční prohození sypaniny, uložené do 3 m</t>
  </si>
  <si>
    <t>84</t>
  </si>
  <si>
    <t>43</t>
  </si>
  <si>
    <t>175151101</t>
  </si>
  <si>
    <t>Obsypání potrubí strojně sypaninou bez prohození, uloženou do 3 m</t>
  </si>
  <si>
    <t>86</t>
  </si>
  <si>
    <t>"potrubí d63" 0,213*1,0*452,4</t>
  </si>
  <si>
    <t>"potrubí d32" 0,182*1,0*90,5</t>
  </si>
  <si>
    <t>-3,14*0,0315*0,0315*452,4</t>
  </si>
  <si>
    <t>-3,14*0,016*0,016*90,5</t>
  </si>
  <si>
    <t>181351103</t>
  </si>
  <si>
    <t>Rozprostření ornice tl vrstvy do 200 mm pl do 500 m2 v rovině nebo ve svahu do 1:5 strojně</t>
  </si>
  <si>
    <t>88</t>
  </si>
  <si>
    <t>45</t>
  </si>
  <si>
    <t>181411121</t>
  </si>
  <si>
    <t>Založení lučního trávníku výsevem plochy do 1000 m2 v rovině a ve svahu do 1:5</t>
  </si>
  <si>
    <t>90</t>
  </si>
  <si>
    <t>M</t>
  </si>
  <si>
    <t>00572470</t>
  </si>
  <si>
    <t>osivo směs travní univerzál</t>
  </si>
  <si>
    <t>kg</t>
  </si>
  <si>
    <t>92</t>
  </si>
  <si>
    <t>225,6*0,03*1,08</t>
  </si>
  <si>
    <t>Vodorovné konstrukce</t>
  </si>
  <si>
    <t>47</t>
  </si>
  <si>
    <t>451595111</t>
  </si>
  <si>
    <t>Lože pod potrubí otevřený výkop z prohozeného výkopku</t>
  </si>
  <si>
    <t>94</t>
  </si>
  <si>
    <t>"potrubí d63" 0,05*1,0*452,4</t>
  </si>
  <si>
    <t>"potrubí d32" 0,05*1,0*90,5</t>
  </si>
  <si>
    <t>452313121</t>
  </si>
  <si>
    <t>Podkladní bloky z betonu prostého tř. C 8/10 otevřený výkop</t>
  </si>
  <si>
    <t>96</t>
  </si>
  <si>
    <t>0,5*0,7*0,5*4</t>
  </si>
  <si>
    <t>49</t>
  </si>
  <si>
    <t>452353101</t>
  </si>
  <si>
    <t>Bednění podkladních bloků otevřený výkop</t>
  </si>
  <si>
    <t>98</t>
  </si>
  <si>
    <t>(0,5+0,7)*2*0,5*4</t>
  </si>
  <si>
    <t>Komunikace</t>
  </si>
  <si>
    <t>564771111</t>
  </si>
  <si>
    <t>Podklad z kameniva hrubého drceného vel. 32-63 mm tl 250 mm</t>
  </si>
  <si>
    <t>100</t>
  </si>
  <si>
    <t>51</t>
  </si>
  <si>
    <t>571907111</t>
  </si>
  <si>
    <t>Posyp krytu kamenivem drceným nebo těženým do 35 kg/m2</t>
  </si>
  <si>
    <t>102</t>
  </si>
  <si>
    <t>Trubní vedení</t>
  </si>
  <si>
    <t>850245121</t>
  </si>
  <si>
    <t>Výřez nebo výsek na potrubí z trub litinových tlakových nebo plastických hmot DN 80</t>
  </si>
  <si>
    <t>104</t>
  </si>
  <si>
    <t>53</t>
  </si>
  <si>
    <t>857244122</t>
  </si>
  <si>
    <t>Montáž litinových tvarovek odbočných přírubových otevřený výkop DN 80</t>
  </si>
  <si>
    <t>106</t>
  </si>
  <si>
    <t>55253502</t>
  </si>
  <si>
    <t>tvarovka přírubová litinová s přírubovou odbočkou,práškový epoxid tl 250µm T-kus DN 50/50</t>
  </si>
  <si>
    <t>108</t>
  </si>
  <si>
    <t>55</t>
  </si>
  <si>
    <t>871161211</t>
  </si>
  <si>
    <t>Montáž potrubí z PE100 SDR 11 otevřený výkop svařovaných elektrotvarovkou D 32 x 3,0 mm</t>
  </si>
  <si>
    <t>110</t>
  </si>
  <si>
    <t>28613170</t>
  </si>
  <si>
    <t>potrubí vodovodní PE100 SDR11 se signalizační vrstvou 100m 32x3,0mm</t>
  </si>
  <si>
    <t>112</t>
  </si>
  <si>
    <t>90,5*1,03</t>
  </si>
  <si>
    <t>57</t>
  </si>
  <si>
    <t>871211211</t>
  </si>
  <si>
    <t>Montáž potrubí z PE100 SDR 11 otevřený výkop svařovaných elektrotvarovkou D 63 x 5,8 mm</t>
  </si>
  <si>
    <t>114</t>
  </si>
  <si>
    <t>28613173R</t>
  </si>
  <si>
    <t>potrubí vodovodní PE100 SDR11 se signalizační vrstvou 100m 63x3,8mm</t>
  </si>
  <si>
    <t>116</t>
  </si>
  <si>
    <t>452,4*1,03</t>
  </si>
  <si>
    <t>59</t>
  </si>
  <si>
    <t>877211101</t>
  </si>
  <si>
    <t>Montáž elektrospojek na vodovodním potrubí z PE trub d 63</t>
  </si>
  <si>
    <t>118</t>
  </si>
  <si>
    <t>28615972</t>
  </si>
  <si>
    <t>elektrospojka SDR11 PE 100 PN16 D 63mm</t>
  </si>
  <si>
    <t>120</t>
  </si>
  <si>
    <t>"potrubí v návinu 100 m, vč. rezervy" 8*1,015</t>
  </si>
  <si>
    <t>61</t>
  </si>
  <si>
    <t>28615972R</t>
  </si>
  <si>
    <t>prodloužená elektrospojka pro vinutá potrubí SDR11 PE 100 PN16 D 63mm</t>
  </si>
  <si>
    <t>122</t>
  </si>
  <si>
    <t>9*1,015</t>
  </si>
  <si>
    <t>2861490R</t>
  </si>
  <si>
    <t>oblouk 60° SDR11 PE 100 PN16 D 63mm</t>
  </si>
  <si>
    <t>124</t>
  </si>
  <si>
    <t>4*1,015</t>
  </si>
  <si>
    <t>63</t>
  </si>
  <si>
    <t>28614895</t>
  </si>
  <si>
    <t>oblouk 45° SDR11 PE 100 PN16 D 63mm</t>
  </si>
  <si>
    <t>126</t>
  </si>
  <si>
    <t>2*1,015</t>
  </si>
  <si>
    <t>2861489R</t>
  </si>
  <si>
    <t>oblouk 22° SDR11 PE 100 PN16 D 63mm</t>
  </si>
  <si>
    <t>128</t>
  </si>
  <si>
    <t>1*1,015</t>
  </si>
  <si>
    <t>65</t>
  </si>
  <si>
    <t>286123420</t>
  </si>
  <si>
    <t xml:space="preserve">nákružek lemový  PE100 SDR11 d 63</t>
  </si>
  <si>
    <t>130</t>
  </si>
  <si>
    <t>857242122</t>
  </si>
  <si>
    <t>Montáž litinových tvarovek jednoosých přírubových otevřený výkop DN 80</t>
  </si>
  <si>
    <t>132</t>
  </si>
  <si>
    <t>67</t>
  </si>
  <si>
    <t>422929321R</t>
  </si>
  <si>
    <t>Příruba č. 0400 PE 50/63</t>
  </si>
  <si>
    <t>134</t>
  </si>
  <si>
    <t>877211112</t>
  </si>
  <si>
    <t>Montáž elektrokolen 90° na vodovodním potrubí z PE trub d 63</t>
  </si>
  <si>
    <t>136</t>
  </si>
  <si>
    <t>69</t>
  </si>
  <si>
    <t>28653055</t>
  </si>
  <si>
    <t>elektrokoleno 90° PE 100 D 63mm</t>
  </si>
  <si>
    <t>138</t>
  </si>
  <si>
    <t>877211113</t>
  </si>
  <si>
    <t>Montáž elektro T-kusů na vodovodním potrubí z PE trub d 63</t>
  </si>
  <si>
    <t>140</t>
  </si>
  <si>
    <t>71</t>
  </si>
  <si>
    <t>28614958</t>
  </si>
  <si>
    <t>elektrotvarovka T-kus rovnoramenný PE 100 PN16 D 63mm</t>
  </si>
  <si>
    <t>142</t>
  </si>
  <si>
    <t>3*1,015</t>
  </si>
  <si>
    <t>891211112</t>
  </si>
  <si>
    <t>Montáž vodovodních šoupátek otevřený výkop DN 50</t>
  </si>
  <si>
    <t>144</t>
  </si>
  <si>
    <t>73</t>
  </si>
  <si>
    <t>42221114</t>
  </si>
  <si>
    <t>šoupátko s přírubami voda DN 50 PN16</t>
  </si>
  <si>
    <t>146</t>
  </si>
  <si>
    <t>891247111</t>
  </si>
  <si>
    <t>Montáž hydrantů podzemních DN 80</t>
  </si>
  <si>
    <t>148</t>
  </si>
  <si>
    <t>75</t>
  </si>
  <si>
    <t>4227300R</t>
  </si>
  <si>
    <t>odběrová souprava s odvodněním DN 2"</t>
  </si>
  <si>
    <t>150</t>
  </si>
  <si>
    <t>4227302R</t>
  </si>
  <si>
    <t>zubová spojka C č. 5405 s vnitřním závitem 2"</t>
  </si>
  <si>
    <t>152</t>
  </si>
  <si>
    <t>77</t>
  </si>
  <si>
    <t>422928132</t>
  </si>
  <si>
    <t>proplachovací souprava č. D820 DN 50</t>
  </si>
  <si>
    <t>154</t>
  </si>
  <si>
    <t>891249111</t>
  </si>
  <si>
    <t>Montáž navrtávacích pasů na potrubí z jakýchkoli trub DN 80</t>
  </si>
  <si>
    <t>156</t>
  </si>
  <si>
    <t>79</t>
  </si>
  <si>
    <t>2861407R</t>
  </si>
  <si>
    <t>navrtávací odbočkový ventil s prodl. hrdlem DAV 63/32</t>
  </si>
  <si>
    <t>158</t>
  </si>
  <si>
    <t>22*1,015</t>
  </si>
  <si>
    <t>892233111</t>
  </si>
  <si>
    <t>Proplach a desinfekce vodovodního potrubí DN od 40 do 70</t>
  </si>
  <si>
    <t>160</t>
  </si>
  <si>
    <t>452,4+90,5</t>
  </si>
  <si>
    <t>81</t>
  </si>
  <si>
    <t>892241111</t>
  </si>
  <si>
    <t>Tlaková zkouška vodovodního potrubí do 80</t>
  </si>
  <si>
    <t>162</t>
  </si>
  <si>
    <t>892372111</t>
  </si>
  <si>
    <t>Zabezpečení konců vodovodního potrubí DN do 300 při tlakových zkouškách</t>
  </si>
  <si>
    <t>164</t>
  </si>
  <si>
    <t>83</t>
  </si>
  <si>
    <t>899401112</t>
  </si>
  <si>
    <t>Osazení poklopů litinových šoupátkových</t>
  </si>
  <si>
    <t>166</t>
  </si>
  <si>
    <t>42291352</t>
  </si>
  <si>
    <t>poklop litinový šoupátkový č. 1750</t>
  </si>
  <si>
    <t>168</t>
  </si>
  <si>
    <t>85</t>
  </si>
  <si>
    <t>42291081R</t>
  </si>
  <si>
    <t>souprava zemní pro šoupátka č. 9500</t>
  </si>
  <si>
    <t>170</t>
  </si>
  <si>
    <t>899401111</t>
  </si>
  <si>
    <t>Osazení poklopů litinových ventilových</t>
  </si>
  <si>
    <t>172</t>
  </si>
  <si>
    <t>87</t>
  </si>
  <si>
    <t>422914021</t>
  </si>
  <si>
    <t>uliční poklop ventilový teleskop.</t>
  </si>
  <si>
    <t>174</t>
  </si>
  <si>
    <t>42291084R</t>
  </si>
  <si>
    <t>zemní souprava EBS pro navrt. odbočkový ventil</t>
  </si>
  <si>
    <t>176</t>
  </si>
  <si>
    <t>89</t>
  </si>
  <si>
    <t>422926260</t>
  </si>
  <si>
    <t>podkladní deska univerzální</t>
  </si>
  <si>
    <t>178</t>
  </si>
  <si>
    <t>22+1</t>
  </si>
  <si>
    <t>899401113</t>
  </si>
  <si>
    <t>Osazení poklopů litinových hydrantových</t>
  </si>
  <si>
    <t>180</t>
  </si>
  <si>
    <t>91</t>
  </si>
  <si>
    <t>42291452</t>
  </si>
  <si>
    <t>poklop litinový hydrantový DN 80</t>
  </si>
  <si>
    <t>182</t>
  </si>
  <si>
    <t>5623064R</t>
  </si>
  <si>
    <t>deska podkladová č. 3482</t>
  </si>
  <si>
    <t>184</t>
  </si>
  <si>
    <t>93</t>
  </si>
  <si>
    <t>899712111</t>
  </si>
  <si>
    <t>Orientační tabulky na zdivu</t>
  </si>
  <si>
    <t>186</t>
  </si>
  <si>
    <t>893811112</t>
  </si>
  <si>
    <t>Osazení vodoměrné šachty hranaté plastové rozměry 500x400 mm, hloubky do 1,3 m, pro vodoměr dl. 190 mm vč. poklopu</t>
  </si>
  <si>
    <t>188</t>
  </si>
  <si>
    <t>95</t>
  </si>
  <si>
    <t>56230510R</t>
  </si>
  <si>
    <t>šachta vodoměrná tubusová rozměr 500x400 mm, vč. lit.poklop B125</t>
  </si>
  <si>
    <t>190</t>
  </si>
  <si>
    <t>42290100R</t>
  </si>
  <si>
    <t>dod+mtž souprava vodoměrná s vodoměrem DN15</t>
  </si>
  <si>
    <t>kpl</t>
  </si>
  <si>
    <t>192</t>
  </si>
  <si>
    <t>Ostatní konstrukce a práce, bourání</t>
  </si>
  <si>
    <t>97</t>
  </si>
  <si>
    <t>991908R</t>
  </si>
  <si>
    <t>Obnova odvodňovacího žlabu v dl. cca 2 m</t>
  </si>
  <si>
    <t>194</t>
  </si>
  <si>
    <t>99</t>
  </si>
  <si>
    <t>Přesun hmot</t>
  </si>
  <si>
    <t>979082213</t>
  </si>
  <si>
    <t>Vodorovná doprava suti po suchu do 1 km</t>
  </si>
  <si>
    <t>196</t>
  </si>
  <si>
    <t>979082219</t>
  </si>
  <si>
    <t>Příplatek ZKD 1 km u vodorovné dopravy suti po suchu do 1 km</t>
  </si>
  <si>
    <t>198</t>
  </si>
  <si>
    <t>139,612*9</t>
  </si>
  <si>
    <t>979087212</t>
  </si>
  <si>
    <t>Nakládání na dopravní prostředky pro vodorovnou dopravu suti</t>
  </si>
  <si>
    <t>200</t>
  </si>
  <si>
    <t>101</t>
  </si>
  <si>
    <t>997221655</t>
  </si>
  <si>
    <t>202</t>
  </si>
  <si>
    <t>998</t>
  </si>
  <si>
    <t>998276101</t>
  </si>
  <si>
    <t>Přesun hmot pro trubní vedení z trub z plastických hmot otevřený výkop</t>
  </si>
  <si>
    <t>204</t>
  </si>
  <si>
    <t>Práce a dodávky M</t>
  </si>
  <si>
    <t>21-M</t>
  </si>
  <si>
    <t>Elektromontáže</t>
  </si>
  <si>
    <t>103</t>
  </si>
  <si>
    <t>210900523</t>
  </si>
  <si>
    <t>Montáž vodičů volně uložených</t>
  </si>
  <si>
    <t>206</t>
  </si>
  <si>
    <t>341408240</t>
  </si>
  <si>
    <t>vodič silový s Cu jádrem CY H07 V-U 2,50 mm2</t>
  </si>
  <si>
    <t>256</t>
  </si>
  <si>
    <t>208</t>
  </si>
  <si>
    <t>OST</t>
  </si>
  <si>
    <t>Ostatní</t>
  </si>
  <si>
    <t>105</t>
  </si>
  <si>
    <t>980107111</t>
  </si>
  <si>
    <t>Zkouška zhutnění zásypu</t>
  </si>
  <si>
    <t>262144</t>
  </si>
  <si>
    <t>210</t>
  </si>
  <si>
    <t>980108111</t>
  </si>
  <si>
    <t>Zkouška vhodnosti zásypového materiálu</t>
  </si>
  <si>
    <t>212</t>
  </si>
  <si>
    <t>46-M</t>
  </si>
  <si>
    <t>Zemní práce při extr.mont.pracích</t>
  </si>
  <si>
    <t>107</t>
  </si>
  <si>
    <t>460490012</t>
  </si>
  <si>
    <t>Zakrytí potrubí výstražnou fólií PVC š 33cm</t>
  </si>
  <si>
    <t>214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</si>
  <si>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</si>
  <si>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</si>
  <si>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</si>
  <si>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</si>
  <si>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</si>
  <si>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</si>
  <si>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216</t>
  </si>
  <si>
    <t>109</t>
  </si>
  <si>
    <t>012203000</t>
  </si>
  <si>
    <t>Geodetické práce při provádění stavby</t>
  </si>
  <si>
    <t>218</t>
  </si>
  <si>
    <t>012303000</t>
  </si>
  <si>
    <t>Geodetické práce po výstavbě</t>
  </si>
  <si>
    <t>220</t>
  </si>
  <si>
    <t>111</t>
  </si>
  <si>
    <t>013254000</t>
  </si>
  <si>
    <t>Dokumentace skutečného provedení stavby</t>
  </si>
  <si>
    <t>222</t>
  </si>
  <si>
    <t>VRN3</t>
  </si>
  <si>
    <t>Zařízení staveniště</t>
  </si>
  <si>
    <t>030001000</t>
  </si>
  <si>
    <t>224</t>
  </si>
  <si>
    <t>113</t>
  </si>
  <si>
    <t>034403001R</t>
  </si>
  <si>
    <t>DIO, pronájem dopravního značení</t>
  </si>
  <si>
    <t>226</t>
  </si>
  <si>
    <t>2 - Elektřina</t>
  </si>
  <si>
    <t>181301101R00</t>
  </si>
  <si>
    <t>Rozprostření ornice, rovina, tl. do 10 cm do 500m2</t>
  </si>
  <si>
    <t>183405211R00</t>
  </si>
  <si>
    <t>Výsev trávníku hydroosevem na ornici</t>
  </si>
  <si>
    <t>210191541RV1</t>
  </si>
  <si>
    <t>Montáž pilíře s elektroměrovým rozvaděčem</t>
  </si>
  <si>
    <t>35715100R</t>
  </si>
  <si>
    <t>Pilíř s elektroměrovým rozvaděčem, ER122/NKP7P-C-jednofázové provedení 2x1x20A</t>
  </si>
  <si>
    <t>210120401R00</t>
  </si>
  <si>
    <t>Jistič vzduch.1pólový do 25 A</t>
  </si>
  <si>
    <t>35822112R</t>
  </si>
  <si>
    <t xml:space="preserve">Jistič 1fázový, charakter. B,  20A, 10kA</t>
  </si>
  <si>
    <t>210120102R00</t>
  </si>
  <si>
    <t>Patrona nožová do 500 V s montáží</t>
  </si>
  <si>
    <t>358251016R</t>
  </si>
  <si>
    <t xml:space="preserve">Pojistka výkonová nízkoztrátová PHNA 000  40 A</t>
  </si>
  <si>
    <t>210100251R00</t>
  </si>
  <si>
    <t>Ukončení celoplast. kabelů zákl./pás.do 4x10 mm2</t>
  </si>
  <si>
    <t>210100003R00</t>
  </si>
  <si>
    <t>Ukončení vodičů v rozvaděči + zapojení do 16 mm2</t>
  </si>
  <si>
    <t>210810013R00</t>
  </si>
  <si>
    <t>Kabel CYKY-J 750 V 4 x 10 mm2 volně uložený</t>
  </si>
  <si>
    <t>34111076R</t>
  </si>
  <si>
    <t>Kabel silový s Cu jádrem 750 V CYKY 4 x10 mm2</t>
  </si>
  <si>
    <t>005231010R</t>
  </si>
  <si>
    <t>Revize</t>
  </si>
  <si>
    <t>Soubor</t>
  </si>
  <si>
    <t>460070131R00</t>
  </si>
  <si>
    <t>Jáma pro montáž pilíře s rozvaděčem</t>
  </si>
  <si>
    <t>460200163R00</t>
  </si>
  <si>
    <t xml:space="preserve">Výkop kabelové rýhy 35/80 cm  hor.3</t>
  </si>
  <si>
    <t>460420361RV1</t>
  </si>
  <si>
    <t>Zřízení pískového lože, 8cm,pod i nad kabelem, bez zakrytí, do šířky rýhy 65cm</t>
  </si>
  <si>
    <t>460490012RT1</t>
  </si>
  <si>
    <t>Fólie výstražná z PVC, šířka 33 cm, fólie PVC šířka 33 cm</t>
  </si>
  <si>
    <t>460570143R00</t>
  </si>
  <si>
    <t>Zához rýhy 35/60 cm, hornina třídy 3, se zhutněním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</si>
</sst>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IMPORT_1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H. Slavkov, zahrádkářská kolonie 14, Pod Krcálkem, p.p.č. 2712-1, Inženýrské sítě - vodovod, přípojky NN (zadání)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21.3.2022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Vodovod'!J30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'1 - Vodovod'!P131</f>
        <v>0</v>
      </c>
      <c r="AV95" s="127">
        <f>'1 - Vodovod'!J33</f>
        <v>0</v>
      </c>
      <c r="AW95" s="127">
        <f>'1 - Vodovod'!J34</f>
        <v>0</v>
      </c>
      <c r="AX95" s="127">
        <f>'1 - Vodovod'!J35</f>
        <v>0</v>
      </c>
      <c r="AY95" s="127">
        <f>'1 - Vodovod'!J36</f>
        <v>0</v>
      </c>
      <c r="AZ95" s="127">
        <f>'1 - Vodovod'!F33</f>
        <v>0</v>
      </c>
      <c r="BA95" s="127">
        <f>'1 - Vodovod'!F34</f>
        <v>0</v>
      </c>
      <c r="BB95" s="127">
        <f>'1 - Vodovod'!F35</f>
        <v>0</v>
      </c>
      <c r="BC95" s="127">
        <f>'1 - Vodovod'!F36</f>
        <v>0</v>
      </c>
      <c r="BD95" s="129">
        <f>'1 - Vodovod'!F37</f>
        <v>0</v>
      </c>
      <c r="BE95" s="7"/>
      <c r="BT95" s="130" t="s">
        <v>78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7" customFormat="1" ht="16.5" customHeight="1">
      <c r="A96" s="118" t="s">
        <v>77</v>
      </c>
      <c r="B96" s="119"/>
      <c r="C96" s="120"/>
      <c r="D96" s="121" t="s">
        <v>82</v>
      </c>
      <c r="E96" s="121"/>
      <c r="F96" s="121"/>
      <c r="G96" s="121"/>
      <c r="H96" s="121"/>
      <c r="I96" s="122"/>
      <c r="J96" s="121" t="s">
        <v>83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'2 - Elektřina'!J30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'2 - Elektřina'!P116</f>
        <v>0</v>
      </c>
      <c r="AV96" s="132">
        <f>'2 - Elektřina'!J33</f>
        <v>0</v>
      </c>
      <c r="AW96" s="132">
        <f>'2 - Elektřina'!J34</f>
        <v>0</v>
      </c>
      <c r="AX96" s="132">
        <f>'2 - Elektřina'!J35</f>
        <v>0</v>
      </c>
      <c r="AY96" s="132">
        <f>'2 - Elektřina'!J36</f>
        <v>0</v>
      </c>
      <c r="AZ96" s="132">
        <f>'2 - Elektřina'!F33</f>
        <v>0</v>
      </c>
      <c r="BA96" s="132">
        <f>'2 - Elektřina'!F34</f>
        <v>0</v>
      </c>
      <c r="BB96" s="132">
        <f>'2 - Elektřina'!F35</f>
        <v>0</v>
      </c>
      <c r="BC96" s="132">
        <f>'2 - Elektřina'!F36</f>
        <v>0</v>
      </c>
      <c r="BD96" s="134">
        <f>'2 - Elektřina'!F37</f>
        <v>0</v>
      </c>
      <c r="BE96" s="7"/>
      <c r="BT96" s="130" t="s">
        <v>78</v>
      </c>
      <c r="BV96" s="130" t="s">
        <v>75</v>
      </c>
      <c r="BW96" s="130" t="s">
        <v>84</v>
      </c>
      <c r="BX96" s="130" t="s">
        <v>5</v>
      </c>
      <c r="CL96" s="130" t="s">
        <v>1</v>
      </c>
      <c r="CM96" s="130" t="s">
        <v>82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pRZLKDlJv46+7XgKVnFB4E511F8InB4Iu/Y7OhCC8FYnjv+7Htu7vJSaFv4dN0EVAuB/alOr1chrBOt9wesrZQ==" hashValue="cSqU3jiR1s9kaiuZeCEKQTlT7fMr5A7kqPV7xK8Ag2opfVQ82xuRjFbXHXPxACHE8Vw0Xf1ccuVqFOUojAN3t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Vodovod'!C2" display="/"/>
    <hyperlink ref="A96" location="'2 - Elektřin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85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H. Slavkov, zahrádkářská kolonie 14, Pod Krcálkem, p.p.č. 2712-1, Inženýrské sítě - vodovod, přípojky NN (zadání)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21.3.2022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ROUND(J131,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ROUND((SUM(BE131:BE336)),  2)</f>
        <v>0</v>
      </c>
      <c r="G33" s="37"/>
      <c r="H33" s="37"/>
      <c r="I33" s="154">
        <v>0.20999999999999999</v>
      </c>
      <c r="J33" s="153">
        <f>ROUND(((SUM(BE131:BE336))*I33),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ROUND((SUM(BF131:BF336)),  2)</f>
        <v>0</v>
      </c>
      <c r="G34" s="37"/>
      <c r="H34" s="37"/>
      <c r="I34" s="154">
        <v>0.14999999999999999</v>
      </c>
      <c r="J34" s="153">
        <f>ROUND(((SUM(BF131:BF336))*I34),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ROUND((SUM(BG131:BG336)),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ROUND((SUM(BH131:BH336)),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ROUND((SUM(BI131:BI336)),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H. Slavkov, zahrádkářská kolonie 14, Pod Krcálkem, p.p.č. 2712-1, Inženýrské sítě - vodovod, přípojky NN (zadání)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1 - Vodovod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21.3.2022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89</v>
      </c>
      <c r="D94" s="175"/>
      <c r="E94" s="175"/>
      <c r="F94" s="175"/>
      <c r="G94" s="175"/>
      <c r="H94" s="175"/>
      <c r="I94" s="175"/>
      <c r="J94" s="176" t="s">
        <v>90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91</v>
      </c>
      <c r="D96" s="39"/>
      <c r="E96" s="39"/>
      <c r="F96" s="39"/>
      <c r="G96" s="39"/>
      <c r="H96" s="39"/>
      <c r="I96" s="39"/>
      <c r="J96" s="109">
        <f>J131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78"/>
      <c r="C97" s="179"/>
      <c r="D97" s="180" t="s">
        <v>93</v>
      </c>
      <c r="E97" s="181"/>
      <c r="F97" s="181"/>
      <c r="G97" s="181"/>
      <c r="H97" s="181"/>
      <c r="I97" s="181"/>
      <c r="J97" s="182">
        <f>J132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94</v>
      </c>
      <c r="E98" s="187"/>
      <c r="F98" s="187"/>
      <c r="G98" s="187"/>
      <c r="H98" s="187"/>
      <c r="I98" s="187"/>
      <c r="J98" s="188">
        <f>J133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95</v>
      </c>
      <c r="E99" s="187"/>
      <c r="F99" s="187"/>
      <c r="G99" s="187"/>
      <c r="H99" s="187"/>
      <c r="I99" s="187"/>
      <c r="J99" s="188">
        <f>J218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96</v>
      </c>
      <c r="E100" s="187"/>
      <c r="F100" s="187"/>
      <c r="G100" s="187"/>
      <c r="H100" s="187"/>
      <c r="I100" s="187"/>
      <c r="J100" s="188">
        <f>J229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</v>
      </c>
      <c r="E101" s="187"/>
      <c r="F101" s="187"/>
      <c r="G101" s="187"/>
      <c r="H101" s="187"/>
      <c r="I101" s="187"/>
      <c r="J101" s="188">
        <f>J234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98</v>
      </c>
      <c r="E102" s="187"/>
      <c r="F102" s="187"/>
      <c r="G102" s="187"/>
      <c r="H102" s="187"/>
      <c r="I102" s="187"/>
      <c r="J102" s="188">
        <f>J306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99</v>
      </c>
      <c r="E103" s="187"/>
      <c r="F103" s="187"/>
      <c r="G103" s="187"/>
      <c r="H103" s="187"/>
      <c r="I103" s="187"/>
      <c r="J103" s="188">
        <f>J308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100</v>
      </c>
      <c r="E104" s="187"/>
      <c r="F104" s="187"/>
      <c r="G104" s="187"/>
      <c r="H104" s="187"/>
      <c r="I104" s="187"/>
      <c r="J104" s="188">
        <f>J315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J317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4"/>
      <c r="C106" s="185"/>
      <c r="D106" s="186" t="s">
        <v>102</v>
      </c>
      <c r="E106" s="187"/>
      <c r="F106" s="187"/>
      <c r="G106" s="187"/>
      <c r="H106" s="187"/>
      <c r="I106" s="187"/>
      <c r="J106" s="188">
        <f>J318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8"/>
      <c r="C107" s="179"/>
      <c r="D107" s="180" t="s">
        <v>103</v>
      </c>
      <c r="E107" s="181"/>
      <c r="F107" s="181"/>
      <c r="G107" s="181"/>
      <c r="H107" s="181"/>
      <c r="I107" s="181"/>
      <c r="J107" s="182">
        <f>J323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4"/>
      <c r="C108" s="185"/>
      <c r="D108" s="186" t="s">
        <v>104</v>
      </c>
      <c r="E108" s="187"/>
      <c r="F108" s="187"/>
      <c r="G108" s="187"/>
      <c r="H108" s="187"/>
      <c r="I108" s="187"/>
      <c r="J108" s="188">
        <f>J326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8"/>
      <c r="C109" s="179"/>
      <c r="D109" s="180" t="s">
        <v>105</v>
      </c>
      <c r="E109" s="181"/>
      <c r="F109" s="181"/>
      <c r="G109" s="181"/>
      <c r="H109" s="181"/>
      <c r="I109" s="181"/>
      <c r="J109" s="182">
        <f>J328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4"/>
      <c r="C110" s="185"/>
      <c r="D110" s="186" t="s">
        <v>106</v>
      </c>
      <c r="E110" s="187"/>
      <c r="F110" s="187"/>
      <c r="G110" s="187"/>
      <c r="H110" s="187"/>
      <c r="I110" s="187"/>
      <c r="J110" s="188">
        <f>J329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4"/>
      <c r="C111" s="185"/>
      <c r="D111" s="186" t="s">
        <v>107</v>
      </c>
      <c r="E111" s="187"/>
      <c r="F111" s="187"/>
      <c r="G111" s="187"/>
      <c r="H111" s="187"/>
      <c r="I111" s="187"/>
      <c r="J111" s="188">
        <f>J334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108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73" t="str">
        <f>E7</f>
        <v>H. Slavkov, zahrádkářská kolonie 14, Pod Krcálkem, p.p.č. 2712-1, Inženýrské sítě - vodovod, přípojky NN (zadání)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86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E9</f>
        <v>1 - Vodovod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F12</f>
        <v xml:space="preserve"> </v>
      </c>
      <c r="G125" s="39"/>
      <c r="H125" s="39"/>
      <c r="I125" s="31" t="s">
        <v>22</v>
      </c>
      <c r="J125" s="78" t="str">
        <f>IF(J12="","",J12)</f>
        <v>21.3.2022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E15</f>
        <v xml:space="preserve"> </v>
      </c>
      <c r="G127" s="39"/>
      <c r="H127" s="39"/>
      <c r="I127" s="31" t="s">
        <v>29</v>
      </c>
      <c r="J127" s="35" t="str">
        <f>E21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9"/>
      <c r="E128" s="39"/>
      <c r="F128" s="26" t="str">
        <f>IF(E18="","",E18)</f>
        <v>Vyplň údaj</v>
      </c>
      <c r="G128" s="39"/>
      <c r="H128" s="39"/>
      <c r="I128" s="31" t="s">
        <v>31</v>
      </c>
      <c r="J128" s="35" t="str">
        <f>E24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90"/>
      <c r="B130" s="191"/>
      <c r="C130" s="192" t="s">
        <v>109</v>
      </c>
      <c r="D130" s="193" t="s">
        <v>58</v>
      </c>
      <c r="E130" s="193" t="s">
        <v>54</v>
      </c>
      <c r="F130" s="193" t="s">
        <v>55</v>
      </c>
      <c r="G130" s="193" t="s">
        <v>110</v>
      </c>
      <c r="H130" s="193" t="s">
        <v>111</v>
      </c>
      <c r="I130" s="193" t="s">
        <v>112</v>
      </c>
      <c r="J130" s="193" t="s">
        <v>90</v>
      </c>
      <c r="K130" s="194" t="s">
        <v>113</v>
      </c>
      <c r="L130" s="195"/>
      <c r="M130" s="99" t="s">
        <v>1</v>
      </c>
      <c r="N130" s="100" t="s">
        <v>37</v>
      </c>
      <c r="O130" s="100" t="s">
        <v>114</v>
      </c>
      <c r="P130" s="100" t="s">
        <v>115</v>
      </c>
      <c r="Q130" s="100" t="s">
        <v>116</v>
      </c>
      <c r="R130" s="100" t="s">
        <v>117</v>
      </c>
      <c r="S130" s="100" t="s">
        <v>118</v>
      </c>
      <c r="T130" s="101" t="s">
        <v>119</v>
      </c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="2" customFormat="1" ht="22.8" customHeight="1">
      <c r="A131" s="37"/>
      <c r="B131" s="38"/>
      <c r="C131" s="106" t="s">
        <v>120</v>
      </c>
      <c r="D131" s="39"/>
      <c r="E131" s="39"/>
      <c r="F131" s="39"/>
      <c r="G131" s="39"/>
      <c r="H131" s="39"/>
      <c r="I131" s="39"/>
      <c r="J131" s="196">
        <f>BK131</f>
        <v>0</v>
      </c>
      <c r="K131" s="39"/>
      <c r="L131" s="43"/>
      <c r="M131" s="102"/>
      <c r="N131" s="197"/>
      <c r="O131" s="103"/>
      <c r="P131" s="198">
        <f>P132+P317+P323+P328</f>
        <v>0</v>
      </c>
      <c r="Q131" s="103"/>
      <c r="R131" s="198">
        <f>R132+R317+R323+R328</f>
        <v>0</v>
      </c>
      <c r="S131" s="103"/>
      <c r="T131" s="199">
        <f>T132+T317+T323+T328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72</v>
      </c>
      <c r="AU131" s="16" t="s">
        <v>92</v>
      </c>
      <c r="BK131" s="200">
        <f>BK132+BK317+BK323+BK328</f>
        <v>0</v>
      </c>
    </row>
    <row r="132" s="12" customFormat="1" ht="25.92" customHeight="1">
      <c r="A132" s="12"/>
      <c r="B132" s="201"/>
      <c r="C132" s="202"/>
      <c r="D132" s="203" t="s">
        <v>72</v>
      </c>
      <c r="E132" s="204" t="s">
        <v>121</v>
      </c>
      <c r="F132" s="204" t="s">
        <v>122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P133+P218+P229+P234+P306+P308+P315</f>
        <v>0</v>
      </c>
      <c r="Q132" s="209"/>
      <c r="R132" s="210">
        <f>R133+R218+R229+R234+R306+R308+R315</f>
        <v>0</v>
      </c>
      <c r="S132" s="209"/>
      <c r="T132" s="211">
        <f>T133+T218+T229+T234+T306+T308+T315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78</v>
      </c>
      <c r="AT132" s="213" t="s">
        <v>72</v>
      </c>
      <c r="AU132" s="213" t="s">
        <v>73</v>
      </c>
      <c r="AY132" s="212" t="s">
        <v>123</v>
      </c>
      <c r="BK132" s="214">
        <f>BK133+BK218+BK229+BK234+BK306+BK308+BK315</f>
        <v>0</v>
      </c>
    </row>
    <row r="133" s="12" customFormat="1" ht="22.8" customHeight="1">
      <c r="A133" s="12"/>
      <c r="B133" s="201"/>
      <c r="C133" s="202"/>
      <c r="D133" s="203" t="s">
        <v>72</v>
      </c>
      <c r="E133" s="215" t="s">
        <v>78</v>
      </c>
      <c r="F133" s="215" t="s">
        <v>124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SUM(P134:P217)</f>
        <v>0</v>
      </c>
      <c r="Q133" s="209"/>
      <c r="R133" s="210">
        <f>SUM(R134:R217)</f>
        <v>0</v>
      </c>
      <c r="S133" s="209"/>
      <c r="T133" s="211">
        <f>SUM(T134:T217)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78</v>
      </c>
      <c r="AT133" s="213" t="s">
        <v>72</v>
      </c>
      <c r="AU133" s="213" t="s">
        <v>78</v>
      </c>
      <c r="AY133" s="212" t="s">
        <v>123</v>
      </c>
      <c r="BK133" s="214">
        <f>SUM(BK134:BK217)</f>
        <v>0</v>
      </c>
    </row>
    <row r="134" s="2" customFormat="1" ht="21.75" customHeight="1">
      <c r="A134" s="37"/>
      <c r="B134" s="38"/>
      <c r="C134" s="217" t="s">
        <v>78</v>
      </c>
      <c r="D134" s="217" t="s">
        <v>125</v>
      </c>
      <c r="E134" s="218" t="s">
        <v>126</v>
      </c>
      <c r="F134" s="219" t="s">
        <v>127</v>
      </c>
      <c r="G134" s="220" t="s">
        <v>128</v>
      </c>
      <c r="H134" s="221">
        <v>225.59999999999999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38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129</v>
      </c>
      <c r="AT134" s="228" t="s">
        <v>125</v>
      </c>
      <c r="AU134" s="228" t="s">
        <v>82</v>
      </c>
      <c r="AY134" s="16" t="s">
        <v>123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78</v>
      </c>
      <c r="BK134" s="229">
        <f>ROUND(I134*H134,2)</f>
        <v>0</v>
      </c>
      <c r="BL134" s="16" t="s">
        <v>129</v>
      </c>
      <c r="BM134" s="228" t="s">
        <v>82</v>
      </c>
    </row>
    <row r="135" s="13" customFormat="1">
      <c r="A135" s="13"/>
      <c r="B135" s="230"/>
      <c r="C135" s="231"/>
      <c r="D135" s="232" t="s">
        <v>130</v>
      </c>
      <c r="E135" s="233" t="s">
        <v>1</v>
      </c>
      <c r="F135" s="234" t="s">
        <v>131</v>
      </c>
      <c r="G135" s="231"/>
      <c r="H135" s="235">
        <v>225.59999999999999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130</v>
      </c>
      <c r="AU135" s="241" t="s">
        <v>82</v>
      </c>
      <c r="AV135" s="13" t="s">
        <v>82</v>
      </c>
      <c r="AW135" s="13" t="s">
        <v>30</v>
      </c>
      <c r="AX135" s="13" t="s">
        <v>73</v>
      </c>
      <c r="AY135" s="241" t="s">
        <v>123</v>
      </c>
    </row>
    <row r="136" s="14" customFormat="1">
      <c r="A136" s="14"/>
      <c r="B136" s="242"/>
      <c r="C136" s="243"/>
      <c r="D136" s="232" t="s">
        <v>130</v>
      </c>
      <c r="E136" s="244" t="s">
        <v>1</v>
      </c>
      <c r="F136" s="245" t="s">
        <v>132</v>
      </c>
      <c r="G136" s="243"/>
      <c r="H136" s="246">
        <v>225.59999999999999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2" t="s">
        <v>130</v>
      </c>
      <c r="AU136" s="252" t="s">
        <v>82</v>
      </c>
      <c r="AV136" s="14" t="s">
        <v>129</v>
      </c>
      <c r="AW136" s="14" t="s">
        <v>30</v>
      </c>
      <c r="AX136" s="14" t="s">
        <v>78</v>
      </c>
      <c r="AY136" s="252" t="s">
        <v>123</v>
      </c>
    </row>
    <row r="137" s="2" customFormat="1" ht="24.15" customHeight="1">
      <c r="A137" s="37"/>
      <c r="B137" s="38"/>
      <c r="C137" s="217" t="s">
        <v>82</v>
      </c>
      <c r="D137" s="217" t="s">
        <v>125</v>
      </c>
      <c r="E137" s="218" t="s">
        <v>133</v>
      </c>
      <c r="F137" s="219" t="s">
        <v>134</v>
      </c>
      <c r="G137" s="220" t="s">
        <v>135</v>
      </c>
      <c r="H137" s="221">
        <v>1</v>
      </c>
      <c r="I137" s="222"/>
      <c r="J137" s="223">
        <f>ROUND(I137*H137,2)</f>
        <v>0</v>
      </c>
      <c r="K137" s="219" t="s">
        <v>1</v>
      </c>
      <c r="L137" s="43"/>
      <c r="M137" s="224" t="s">
        <v>1</v>
      </c>
      <c r="N137" s="225" t="s">
        <v>38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129</v>
      </c>
      <c r="AT137" s="228" t="s">
        <v>125</v>
      </c>
      <c r="AU137" s="228" t="s">
        <v>82</v>
      </c>
      <c r="AY137" s="16" t="s">
        <v>123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78</v>
      </c>
      <c r="BK137" s="229">
        <f>ROUND(I137*H137,2)</f>
        <v>0</v>
      </c>
      <c r="BL137" s="16" t="s">
        <v>129</v>
      </c>
      <c r="BM137" s="228" t="s">
        <v>129</v>
      </c>
    </row>
    <row r="138" s="2" customFormat="1" ht="24.15" customHeight="1">
      <c r="A138" s="37"/>
      <c r="B138" s="38"/>
      <c r="C138" s="217" t="s">
        <v>136</v>
      </c>
      <c r="D138" s="217" t="s">
        <v>125</v>
      </c>
      <c r="E138" s="218" t="s">
        <v>137</v>
      </c>
      <c r="F138" s="219" t="s">
        <v>138</v>
      </c>
      <c r="G138" s="220" t="s">
        <v>135</v>
      </c>
      <c r="H138" s="221">
        <v>1</v>
      </c>
      <c r="I138" s="222"/>
      <c r="J138" s="223">
        <f>ROUND(I138*H138,2)</f>
        <v>0</v>
      </c>
      <c r="K138" s="219" t="s">
        <v>1</v>
      </c>
      <c r="L138" s="43"/>
      <c r="M138" s="224" t="s">
        <v>1</v>
      </c>
      <c r="N138" s="225" t="s">
        <v>38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129</v>
      </c>
      <c r="AT138" s="228" t="s">
        <v>125</v>
      </c>
      <c r="AU138" s="228" t="s">
        <v>82</v>
      </c>
      <c r="AY138" s="16" t="s">
        <v>123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78</v>
      </c>
      <c r="BK138" s="229">
        <f>ROUND(I138*H138,2)</f>
        <v>0</v>
      </c>
      <c r="BL138" s="16" t="s">
        <v>129</v>
      </c>
      <c r="BM138" s="228" t="s">
        <v>139</v>
      </c>
    </row>
    <row r="139" s="2" customFormat="1" ht="24.15" customHeight="1">
      <c r="A139" s="37"/>
      <c r="B139" s="38"/>
      <c r="C139" s="217" t="s">
        <v>129</v>
      </c>
      <c r="D139" s="217" t="s">
        <v>125</v>
      </c>
      <c r="E139" s="218" t="s">
        <v>140</v>
      </c>
      <c r="F139" s="219" t="s">
        <v>141</v>
      </c>
      <c r="G139" s="220" t="s">
        <v>135</v>
      </c>
      <c r="H139" s="221">
        <v>1</v>
      </c>
      <c r="I139" s="222"/>
      <c r="J139" s="223">
        <f>ROUND(I139*H139,2)</f>
        <v>0</v>
      </c>
      <c r="K139" s="219" t="s">
        <v>1</v>
      </c>
      <c r="L139" s="43"/>
      <c r="M139" s="224" t="s">
        <v>1</v>
      </c>
      <c r="N139" s="225" t="s">
        <v>38</v>
      </c>
      <c r="O139" s="90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129</v>
      </c>
      <c r="AT139" s="228" t="s">
        <v>125</v>
      </c>
      <c r="AU139" s="228" t="s">
        <v>82</v>
      </c>
      <c r="AY139" s="16" t="s">
        <v>123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78</v>
      </c>
      <c r="BK139" s="229">
        <f>ROUND(I139*H139,2)</f>
        <v>0</v>
      </c>
      <c r="BL139" s="16" t="s">
        <v>129</v>
      </c>
      <c r="BM139" s="228" t="s">
        <v>142</v>
      </c>
    </row>
    <row r="140" s="2" customFormat="1" ht="24.15" customHeight="1">
      <c r="A140" s="37"/>
      <c r="B140" s="38"/>
      <c r="C140" s="217" t="s">
        <v>143</v>
      </c>
      <c r="D140" s="217" t="s">
        <v>125</v>
      </c>
      <c r="E140" s="218" t="s">
        <v>144</v>
      </c>
      <c r="F140" s="219" t="s">
        <v>145</v>
      </c>
      <c r="G140" s="220" t="s">
        <v>135</v>
      </c>
      <c r="H140" s="221">
        <v>2</v>
      </c>
      <c r="I140" s="222"/>
      <c r="J140" s="223">
        <f>ROUND(I140*H140,2)</f>
        <v>0</v>
      </c>
      <c r="K140" s="219" t="s">
        <v>1</v>
      </c>
      <c r="L140" s="43"/>
      <c r="M140" s="224" t="s">
        <v>1</v>
      </c>
      <c r="N140" s="225" t="s">
        <v>38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129</v>
      </c>
      <c r="AT140" s="228" t="s">
        <v>125</v>
      </c>
      <c r="AU140" s="228" t="s">
        <v>82</v>
      </c>
      <c r="AY140" s="16" t="s">
        <v>123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78</v>
      </c>
      <c r="BK140" s="229">
        <f>ROUND(I140*H140,2)</f>
        <v>0</v>
      </c>
      <c r="BL140" s="16" t="s">
        <v>129</v>
      </c>
      <c r="BM140" s="228" t="s">
        <v>146</v>
      </c>
    </row>
    <row r="141" s="2" customFormat="1" ht="16.5" customHeight="1">
      <c r="A141" s="37"/>
      <c r="B141" s="38"/>
      <c r="C141" s="217" t="s">
        <v>139</v>
      </c>
      <c r="D141" s="217" t="s">
        <v>125</v>
      </c>
      <c r="E141" s="218" t="s">
        <v>147</v>
      </c>
      <c r="F141" s="219" t="s">
        <v>148</v>
      </c>
      <c r="G141" s="220" t="s">
        <v>135</v>
      </c>
      <c r="H141" s="221">
        <v>1</v>
      </c>
      <c r="I141" s="222"/>
      <c r="J141" s="223">
        <f>ROUND(I141*H141,2)</f>
        <v>0</v>
      </c>
      <c r="K141" s="219" t="s">
        <v>1</v>
      </c>
      <c r="L141" s="43"/>
      <c r="M141" s="224" t="s">
        <v>1</v>
      </c>
      <c r="N141" s="225" t="s">
        <v>38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129</v>
      </c>
      <c r="AT141" s="228" t="s">
        <v>125</v>
      </c>
      <c r="AU141" s="228" t="s">
        <v>82</v>
      </c>
      <c r="AY141" s="16" t="s">
        <v>123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78</v>
      </c>
      <c r="BK141" s="229">
        <f>ROUND(I141*H141,2)</f>
        <v>0</v>
      </c>
      <c r="BL141" s="16" t="s">
        <v>129</v>
      </c>
      <c r="BM141" s="228" t="s">
        <v>149</v>
      </c>
    </row>
    <row r="142" s="2" customFormat="1" ht="16.5" customHeight="1">
      <c r="A142" s="37"/>
      <c r="B142" s="38"/>
      <c r="C142" s="217" t="s">
        <v>150</v>
      </c>
      <c r="D142" s="217" t="s">
        <v>125</v>
      </c>
      <c r="E142" s="218" t="s">
        <v>151</v>
      </c>
      <c r="F142" s="219" t="s">
        <v>152</v>
      </c>
      <c r="G142" s="220" t="s">
        <v>135</v>
      </c>
      <c r="H142" s="221">
        <v>2</v>
      </c>
      <c r="I142" s="222"/>
      <c r="J142" s="223">
        <f>ROUND(I142*H142,2)</f>
        <v>0</v>
      </c>
      <c r="K142" s="219" t="s">
        <v>1</v>
      </c>
      <c r="L142" s="43"/>
      <c r="M142" s="224" t="s">
        <v>1</v>
      </c>
      <c r="N142" s="225" t="s">
        <v>38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129</v>
      </c>
      <c r="AT142" s="228" t="s">
        <v>125</v>
      </c>
      <c r="AU142" s="228" t="s">
        <v>82</v>
      </c>
      <c r="AY142" s="16" t="s">
        <v>123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78</v>
      </c>
      <c r="BK142" s="229">
        <f>ROUND(I142*H142,2)</f>
        <v>0</v>
      </c>
      <c r="BL142" s="16" t="s">
        <v>129</v>
      </c>
      <c r="BM142" s="228" t="s">
        <v>153</v>
      </c>
    </row>
    <row r="143" s="2" customFormat="1" ht="16.5" customHeight="1">
      <c r="A143" s="37"/>
      <c r="B143" s="38"/>
      <c r="C143" s="217" t="s">
        <v>142</v>
      </c>
      <c r="D143" s="217" t="s">
        <v>125</v>
      </c>
      <c r="E143" s="218" t="s">
        <v>154</v>
      </c>
      <c r="F143" s="219" t="s">
        <v>155</v>
      </c>
      <c r="G143" s="220" t="s">
        <v>135</v>
      </c>
      <c r="H143" s="221">
        <v>2</v>
      </c>
      <c r="I143" s="222"/>
      <c r="J143" s="223">
        <f>ROUND(I143*H143,2)</f>
        <v>0</v>
      </c>
      <c r="K143" s="219" t="s">
        <v>1</v>
      </c>
      <c r="L143" s="43"/>
      <c r="M143" s="224" t="s">
        <v>1</v>
      </c>
      <c r="N143" s="225" t="s">
        <v>38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129</v>
      </c>
      <c r="AT143" s="228" t="s">
        <v>125</v>
      </c>
      <c r="AU143" s="228" t="s">
        <v>82</v>
      </c>
      <c r="AY143" s="16" t="s">
        <v>123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78</v>
      </c>
      <c r="BK143" s="229">
        <f>ROUND(I143*H143,2)</f>
        <v>0</v>
      </c>
      <c r="BL143" s="16" t="s">
        <v>129</v>
      </c>
      <c r="BM143" s="228" t="s">
        <v>156</v>
      </c>
    </row>
    <row r="144" s="2" customFormat="1" ht="24.15" customHeight="1">
      <c r="A144" s="37"/>
      <c r="B144" s="38"/>
      <c r="C144" s="217" t="s">
        <v>157</v>
      </c>
      <c r="D144" s="217" t="s">
        <v>125</v>
      </c>
      <c r="E144" s="218" t="s">
        <v>158</v>
      </c>
      <c r="F144" s="219" t="s">
        <v>159</v>
      </c>
      <c r="G144" s="220" t="s">
        <v>128</v>
      </c>
      <c r="H144" s="221">
        <v>317.30000000000001</v>
      </c>
      <c r="I144" s="222"/>
      <c r="J144" s="223">
        <f>ROUND(I144*H144,2)</f>
        <v>0</v>
      </c>
      <c r="K144" s="219" t="s">
        <v>1</v>
      </c>
      <c r="L144" s="43"/>
      <c r="M144" s="224" t="s">
        <v>1</v>
      </c>
      <c r="N144" s="225" t="s">
        <v>38</v>
      </c>
      <c r="O144" s="90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129</v>
      </c>
      <c r="AT144" s="228" t="s">
        <v>125</v>
      </c>
      <c r="AU144" s="228" t="s">
        <v>82</v>
      </c>
      <c r="AY144" s="16" t="s">
        <v>123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78</v>
      </c>
      <c r="BK144" s="229">
        <f>ROUND(I144*H144,2)</f>
        <v>0</v>
      </c>
      <c r="BL144" s="16" t="s">
        <v>129</v>
      </c>
      <c r="BM144" s="228" t="s">
        <v>160</v>
      </c>
    </row>
    <row r="145" s="13" customFormat="1">
      <c r="A145" s="13"/>
      <c r="B145" s="230"/>
      <c r="C145" s="231"/>
      <c r="D145" s="232" t="s">
        <v>130</v>
      </c>
      <c r="E145" s="233" t="s">
        <v>1</v>
      </c>
      <c r="F145" s="234" t="s">
        <v>161</v>
      </c>
      <c r="G145" s="231"/>
      <c r="H145" s="235">
        <v>317.30000000000001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130</v>
      </c>
      <c r="AU145" s="241" t="s">
        <v>82</v>
      </c>
      <c r="AV145" s="13" t="s">
        <v>82</v>
      </c>
      <c r="AW145" s="13" t="s">
        <v>30</v>
      </c>
      <c r="AX145" s="13" t="s">
        <v>73</v>
      </c>
      <c r="AY145" s="241" t="s">
        <v>123</v>
      </c>
    </row>
    <row r="146" s="14" customFormat="1">
      <c r="A146" s="14"/>
      <c r="B146" s="242"/>
      <c r="C146" s="243"/>
      <c r="D146" s="232" t="s">
        <v>130</v>
      </c>
      <c r="E146" s="244" t="s">
        <v>1</v>
      </c>
      <c r="F146" s="245" t="s">
        <v>132</v>
      </c>
      <c r="G146" s="243"/>
      <c r="H146" s="246">
        <v>317.30000000000001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130</v>
      </c>
      <c r="AU146" s="252" t="s">
        <v>82</v>
      </c>
      <c r="AV146" s="14" t="s">
        <v>129</v>
      </c>
      <c r="AW146" s="14" t="s">
        <v>30</v>
      </c>
      <c r="AX146" s="14" t="s">
        <v>78</v>
      </c>
      <c r="AY146" s="252" t="s">
        <v>123</v>
      </c>
    </row>
    <row r="147" s="2" customFormat="1" ht="24.15" customHeight="1">
      <c r="A147" s="37"/>
      <c r="B147" s="38"/>
      <c r="C147" s="217" t="s">
        <v>146</v>
      </c>
      <c r="D147" s="217" t="s">
        <v>125</v>
      </c>
      <c r="E147" s="218" t="s">
        <v>162</v>
      </c>
      <c r="F147" s="219" t="s">
        <v>163</v>
      </c>
      <c r="G147" s="220" t="s">
        <v>164</v>
      </c>
      <c r="H147" s="221">
        <v>50</v>
      </c>
      <c r="I147" s="222"/>
      <c r="J147" s="223">
        <f>ROUND(I147*H147,2)</f>
        <v>0</v>
      </c>
      <c r="K147" s="219" t="s">
        <v>1</v>
      </c>
      <c r="L147" s="43"/>
      <c r="M147" s="224" t="s">
        <v>1</v>
      </c>
      <c r="N147" s="225" t="s">
        <v>38</v>
      </c>
      <c r="O147" s="90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129</v>
      </c>
      <c r="AT147" s="228" t="s">
        <v>125</v>
      </c>
      <c r="AU147" s="228" t="s">
        <v>82</v>
      </c>
      <c r="AY147" s="16" t="s">
        <v>123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78</v>
      </c>
      <c r="BK147" s="229">
        <f>ROUND(I147*H147,2)</f>
        <v>0</v>
      </c>
      <c r="BL147" s="16" t="s">
        <v>129</v>
      </c>
      <c r="BM147" s="228" t="s">
        <v>165</v>
      </c>
    </row>
    <row r="148" s="2" customFormat="1" ht="24.15" customHeight="1">
      <c r="A148" s="37"/>
      <c r="B148" s="38"/>
      <c r="C148" s="217" t="s">
        <v>166</v>
      </c>
      <c r="D148" s="217" t="s">
        <v>125</v>
      </c>
      <c r="E148" s="218" t="s">
        <v>167</v>
      </c>
      <c r="F148" s="219" t="s">
        <v>168</v>
      </c>
      <c r="G148" s="220" t="s">
        <v>169</v>
      </c>
      <c r="H148" s="221">
        <v>5</v>
      </c>
      <c r="I148" s="222"/>
      <c r="J148" s="223">
        <f>ROUND(I148*H148,2)</f>
        <v>0</v>
      </c>
      <c r="K148" s="219" t="s">
        <v>1</v>
      </c>
      <c r="L148" s="43"/>
      <c r="M148" s="224" t="s">
        <v>1</v>
      </c>
      <c r="N148" s="225" t="s">
        <v>38</v>
      </c>
      <c r="O148" s="90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8" t="s">
        <v>129</v>
      </c>
      <c r="AT148" s="228" t="s">
        <v>125</v>
      </c>
      <c r="AU148" s="228" t="s">
        <v>82</v>
      </c>
      <c r="AY148" s="16" t="s">
        <v>123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6" t="s">
        <v>78</v>
      </c>
      <c r="BK148" s="229">
        <f>ROUND(I148*H148,2)</f>
        <v>0</v>
      </c>
      <c r="BL148" s="16" t="s">
        <v>129</v>
      </c>
      <c r="BM148" s="228" t="s">
        <v>170</v>
      </c>
    </row>
    <row r="149" s="2" customFormat="1" ht="24.15" customHeight="1">
      <c r="A149" s="37"/>
      <c r="B149" s="38"/>
      <c r="C149" s="217" t="s">
        <v>149</v>
      </c>
      <c r="D149" s="217" t="s">
        <v>125</v>
      </c>
      <c r="E149" s="218" t="s">
        <v>171</v>
      </c>
      <c r="F149" s="219" t="s">
        <v>172</v>
      </c>
      <c r="G149" s="220" t="s">
        <v>173</v>
      </c>
      <c r="H149" s="221">
        <v>4.5</v>
      </c>
      <c r="I149" s="222"/>
      <c r="J149" s="223">
        <f>ROUND(I149*H149,2)</f>
        <v>0</v>
      </c>
      <c r="K149" s="219" t="s">
        <v>1</v>
      </c>
      <c r="L149" s="43"/>
      <c r="M149" s="224" t="s">
        <v>1</v>
      </c>
      <c r="N149" s="225" t="s">
        <v>38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129</v>
      </c>
      <c r="AT149" s="228" t="s">
        <v>125</v>
      </c>
      <c r="AU149" s="228" t="s">
        <v>82</v>
      </c>
      <c r="AY149" s="16" t="s">
        <v>123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78</v>
      </c>
      <c r="BK149" s="229">
        <f>ROUND(I149*H149,2)</f>
        <v>0</v>
      </c>
      <c r="BL149" s="16" t="s">
        <v>129</v>
      </c>
      <c r="BM149" s="228" t="s">
        <v>174</v>
      </c>
    </row>
    <row r="150" s="13" customFormat="1">
      <c r="A150" s="13"/>
      <c r="B150" s="230"/>
      <c r="C150" s="231"/>
      <c r="D150" s="232" t="s">
        <v>130</v>
      </c>
      <c r="E150" s="233" t="s">
        <v>1</v>
      </c>
      <c r="F150" s="234" t="s">
        <v>175</v>
      </c>
      <c r="G150" s="231"/>
      <c r="H150" s="235">
        <v>4.5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130</v>
      </c>
      <c r="AU150" s="241" t="s">
        <v>82</v>
      </c>
      <c r="AV150" s="13" t="s">
        <v>82</v>
      </c>
      <c r="AW150" s="13" t="s">
        <v>30</v>
      </c>
      <c r="AX150" s="13" t="s">
        <v>73</v>
      </c>
      <c r="AY150" s="241" t="s">
        <v>123</v>
      </c>
    </row>
    <row r="151" s="14" customFormat="1">
      <c r="A151" s="14"/>
      <c r="B151" s="242"/>
      <c r="C151" s="243"/>
      <c r="D151" s="232" t="s">
        <v>130</v>
      </c>
      <c r="E151" s="244" t="s">
        <v>1</v>
      </c>
      <c r="F151" s="245" t="s">
        <v>132</v>
      </c>
      <c r="G151" s="243"/>
      <c r="H151" s="246">
        <v>4.5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130</v>
      </c>
      <c r="AU151" s="252" t="s">
        <v>82</v>
      </c>
      <c r="AV151" s="14" t="s">
        <v>129</v>
      </c>
      <c r="AW151" s="14" t="s">
        <v>30</v>
      </c>
      <c r="AX151" s="14" t="s">
        <v>78</v>
      </c>
      <c r="AY151" s="252" t="s">
        <v>123</v>
      </c>
    </row>
    <row r="152" s="2" customFormat="1" ht="24.15" customHeight="1">
      <c r="A152" s="37"/>
      <c r="B152" s="38"/>
      <c r="C152" s="217" t="s">
        <v>176</v>
      </c>
      <c r="D152" s="217" t="s">
        <v>125</v>
      </c>
      <c r="E152" s="218" t="s">
        <v>177</v>
      </c>
      <c r="F152" s="219" t="s">
        <v>178</v>
      </c>
      <c r="G152" s="220" t="s">
        <v>128</v>
      </c>
      <c r="H152" s="221">
        <v>225.59999999999999</v>
      </c>
      <c r="I152" s="222"/>
      <c r="J152" s="223">
        <f>ROUND(I152*H152,2)</f>
        <v>0</v>
      </c>
      <c r="K152" s="219" t="s">
        <v>1</v>
      </c>
      <c r="L152" s="43"/>
      <c r="M152" s="224" t="s">
        <v>1</v>
      </c>
      <c r="N152" s="225" t="s">
        <v>38</v>
      </c>
      <c r="O152" s="90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8" t="s">
        <v>129</v>
      </c>
      <c r="AT152" s="228" t="s">
        <v>125</v>
      </c>
      <c r="AU152" s="228" t="s">
        <v>82</v>
      </c>
      <c r="AY152" s="16" t="s">
        <v>123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6" t="s">
        <v>78</v>
      </c>
      <c r="BK152" s="229">
        <f>ROUND(I152*H152,2)</f>
        <v>0</v>
      </c>
      <c r="BL152" s="16" t="s">
        <v>129</v>
      </c>
      <c r="BM152" s="228" t="s">
        <v>179</v>
      </c>
    </row>
    <row r="153" s="13" customFormat="1">
      <c r="A153" s="13"/>
      <c r="B153" s="230"/>
      <c r="C153" s="231"/>
      <c r="D153" s="232" t="s">
        <v>130</v>
      </c>
      <c r="E153" s="233" t="s">
        <v>1</v>
      </c>
      <c r="F153" s="234" t="s">
        <v>131</v>
      </c>
      <c r="G153" s="231"/>
      <c r="H153" s="235">
        <v>225.59999999999999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130</v>
      </c>
      <c r="AU153" s="241" t="s">
        <v>82</v>
      </c>
      <c r="AV153" s="13" t="s">
        <v>82</v>
      </c>
      <c r="AW153" s="13" t="s">
        <v>30</v>
      </c>
      <c r="AX153" s="13" t="s">
        <v>73</v>
      </c>
      <c r="AY153" s="241" t="s">
        <v>123</v>
      </c>
    </row>
    <row r="154" s="14" customFormat="1">
      <c r="A154" s="14"/>
      <c r="B154" s="242"/>
      <c r="C154" s="243"/>
      <c r="D154" s="232" t="s">
        <v>130</v>
      </c>
      <c r="E154" s="244" t="s">
        <v>1</v>
      </c>
      <c r="F154" s="245" t="s">
        <v>132</v>
      </c>
      <c r="G154" s="243"/>
      <c r="H154" s="246">
        <v>225.59999999999999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2" t="s">
        <v>130</v>
      </c>
      <c r="AU154" s="252" t="s">
        <v>82</v>
      </c>
      <c r="AV154" s="14" t="s">
        <v>129</v>
      </c>
      <c r="AW154" s="14" t="s">
        <v>30</v>
      </c>
      <c r="AX154" s="14" t="s">
        <v>78</v>
      </c>
      <c r="AY154" s="252" t="s">
        <v>123</v>
      </c>
    </row>
    <row r="155" s="2" customFormat="1" ht="33" customHeight="1">
      <c r="A155" s="37"/>
      <c r="B155" s="38"/>
      <c r="C155" s="217" t="s">
        <v>153</v>
      </c>
      <c r="D155" s="217" t="s">
        <v>125</v>
      </c>
      <c r="E155" s="218" t="s">
        <v>180</v>
      </c>
      <c r="F155" s="219" t="s">
        <v>181</v>
      </c>
      <c r="G155" s="220" t="s">
        <v>182</v>
      </c>
      <c r="H155" s="221">
        <v>335.99599999999998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38</v>
      </c>
      <c r="O155" s="90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129</v>
      </c>
      <c r="AT155" s="228" t="s">
        <v>125</v>
      </c>
      <c r="AU155" s="228" t="s">
        <v>82</v>
      </c>
      <c r="AY155" s="16" t="s">
        <v>123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78</v>
      </c>
      <c r="BK155" s="229">
        <f>ROUND(I155*H155,2)</f>
        <v>0</v>
      </c>
      <c r="BL155" s="16" t="s">
        <v>129</v>
      </c>
      <c r="BM155" s="228" t="s">
        <v>183</v>
      </c>
    </row>
    <row r="156" s="2" customFormat="1" ht="33" customHeight="1">
      <c r="A156" s="37"/>
      <c r="B156" s="38"/>
      <c r="C156" s="217" t="s">
        <v>8</v>
      </c>
      <c r="D156" s="217" t="s">
        <v>125</v>
      </c>
      <c r="E156" s="218" t="s">
        <v>184</v>
      </c>
      <c r="F156" s="219" t="s">
        <v>185</v>
      </c>
      <c r="G156" s="220" t="s">
        <v>182</v>
      </c>
      <c r="H156" s="221">
        <v>268.79700000000003</v>
      </c>
      <c r="I156" s="222"/>
      <c r="J156" s="223">
        <f>ROUND(I156*H156,2)</f>
        <v>0</v>
      </c>
      <c r="K156" s="219" t="s">
        <v>1</v>
      </c>
      <c r="L156" s="43"/>
      <c r="M156" s="224" t="s">
        <v>1</v>
      </c>
      <c r="N156" s="225" t="s">
        <v>38</v>
      </c>
      <c r="O156" s="90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8" t="s">
        <v>129</v>
      </c>
      <c r="AT156" s="228" t="s">
        <v>125</v>
      </c>
      <c r="AU156" s="228" t="s">
        <v>82</v>
      </c>
      <c r="AY156" s="16" t="s">
        <v>123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6" t="s">
        <v>78</v>
      </c>
      <c r="BK156" s="229">
        <f>ROUND(I156*H156,2)</f>
        <v>0</v>
      </c>
      <c r="BL156" s="16" t="s">
        <v>129</v>
      </c>
      <c r="BM156" s="228" t="s">
        <v>186</v>
      </c>
    </row>
    <row r="157" s="13" customFormat="1">
      <c r="A157" s="13"/>
      <c r="B157" s="230"/>
      <c r="C157" s="231"/>
      <c r="D157" s="232" t="s">
        <v>130</v>
      </c>
      <c r="E157" s="233" t="s">
        <v>1</v>
      </c>
      <c r="F157" s="234" t="s">
        <v>187</v>
      </c>
      <c r="G157" s="231"/>
      <c r="H157" s="235">
        <v>268.79700000000003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130</v>
      </c>
      <c r="AU157" s="241" t="s">
        <v>82</v>
      </c>
      <c r="AV157" s="13" t="s">
        <v>82</v>
      </c>
      <c r="AW157" s="13" t="s">
        <v>30</v>
      </c>
      <c r="AX157" s="13" t="s">
        <v>73</v>
      </c>
      <c r="AY157" s="241" t="s">
        <v>123</v>
      </c>
    </row>
    <row r="158" s="14" customFormat="1">
      <c r="A158" s="14"/>
      <c r="B158" s="242"/>
      <c r="C158" s="243"/>
      <c r="D158" s="232" t="s">
        <v>130</v>
      </c>
      <c r="E158" s="244" t="s">
        <v>1</v>
      </c>
      <c r="F158" s="245" t="s">
        <v>132</v>
      </c>
      <c r="G158" s="243"/>
      <c r="H158" s="246">
        <v>268.79700000000003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130</v>
      </c>
      <c r="AU158" s="252" t="s">
        <v>82</v>
      </c>
      <c r="AV158" s="14" t="s">
        <v>129</v>
      </c>
      <c r="AW158" s="14" t="s">
        <v>30</v>
      </c>
      <c r="AX158" s="14" t="s">
        <v>78</v>
      </c>
      <c r="AY158" s="252" t="s">
        <v>123</v>
      </c>
    </row>
    <row r="159" s="2" customFormat="1" ht="33" customHeight="1">
      <c r="A159" s="37"/>
      <c r="B159" s="38"/>
      <c r="C159" s="217" t="s">
        <v>156</v>
      </c>
      <c r="D159" s="217" t="s">
        <v>125</v>
      </c>
      <c r="E159" s="218" t="s">
        <v>188</v>
      </c>
      <c r="F159" s="219" t="s">
        <v>189</v>
      </c>
      <c r="G159" s="220" t="s">
        <v>182</v>
      </c>
      <c r="H159" s="221">
        <v>67.198999999999998</v>
      </c>
      <c r="I159" s="222"/>
      <c r="J159" s="223">
        <f>ROUND(I159*H159,2)</f>
        <v>0</v>
      </c>
      <c r="K159" s="219" t="s">
        <v>1</v>
      </c>
      <c r="L159" s="43"/>
      <c r="M159" s="224" t="s">
        <v>1</v>
      </c>
      <c r="N159" s="225" t="s">
        <v>38</v>
      </c>
      <c r="O159" s="90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8" t="s">
        <v>129</v>
      </c>
      <c r="AT159" s="228" t="s">
        <v>125</v>
      </c>
      <c r="AU159" s="228" t="s">
        <v>82</v>
      </c>
      <c r="AY159" s="16" t="s">
        <v>123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6" t="s">
        <v>78</v>
      </c>
      <c r="BK159" s="229">
        <f>ROUND(I159*H159,2)</f>
        <v>0</v>
      </c>
      <c r="BL159" s="16" t="s">
        <v>129</v>
      </c>
      <c r="BM159" s="228" t="s">
        <v>190</v>
      </c>
    </row>
    <row r="160" s="13" customFormat="1">
      <c r="A160" s="13"/>
      <c r="B160" s="230"/>
      <c r="C160" s="231"/>
      <c r="D160" s="232" t="s">
        <v>130</v>
      </c>
      <c r="E160" s="233" t="s">
        <v>1</v>
      </c>
      <c r="F160" s="234" t="s">
        <v>191</v>
      </c>
      <c r="G160" s="231"/>
      <c r="H160" s="235">
        <v>67.198999999999998</v>
      </c>
      <c r="I160" s="236"/>
      <c r="J160" s="231"/>
      <c r="K160" s="231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130</v>
      </c>
      <c r="AU160" s="241" t="s">
        <v>82</v>
      </c>
      <c r="AV160" s="13" t="s">
        <v>82</v>
      </c>
      <c r="AW160" s="13" t="s">
        <v>30</v>
      </c>
      <c r="AX160" s="13" t="s">
        <v>73</v>
      </c>
      <c r="AY160" s="241" t="s">
        <v>123</v>
      </c>
    </row>
    <row r="161" s="14" customFormat="1">
      <c r="A161" s="14"/>
      <c r="B161" s="242"/>
      <c r="C161" s="243"/>
      <c r="D161" s="232" t="s">
        <v>130</v>
      </c>
      <c r="E161" s="244" t="s">
        <v>1</v>
      </c>
      <c r="F161" s="245" t="s">
        <v>132</v>
      </c>
      <c r="G161" s="243"/>
      <c r="H161" s="246">
        <v>67.198999999999998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2" t="s">
        <v>130</v>
      </c>
      <c r="AU161" s="252" t="s">
        <v>82</v>
      </c>
      <c r="AV161" s="14" t="s">
        <v>129</v>
      </c>
      <c r="AW161" s="14" t="s">
        <v>30</v>
      </c>
      <c r="AX161" s="14" t="s">
        <v>78</v>
      </c>
      <c r="AY161" s="252" t="s">
        <v>123</v>
      </c>
    </row>
    <row r="162" s="2" customFormat="1" ht="24.15" customHeight="1">
      <c r="A162" s="37"/>
      <c r="B162" s="38"/>
      <c r="C162" s="217" t="s">
        <v>192</v>
      </c>
      <c r="D162" s="217" t="s">
        <v>125</v>
      </c>
      <c r="E162" s="218" t="s">
        <v>193</v>
      </c>
      <c r="F162" s="219" t="s">
        <v>194</v>
      </c>
      <c r="G162" s="220" t="s">
        <v>182</v>
      </c>
      <c r="H162" s="221">
        <v>6.75</v>
      </c>
      <c r="I162" s="222"/>
      <c r="J162" s="223">
        <f>ROUND(I162*H162,2)</f>
        <v>0</v>
      </c>
      <c r="K162" s="219" t="s">
        <v>1</v>
      </c>
      <c r="L162" s="43"/>
      <c r="M162" s="224" t="s">
        <v>1</v>
      </c>
      <c r="N162" s="225" t="s">
        <v>38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129</v>
      </c>
      <c r="AT162" s="228" t="s">
        <v>125</v>
      </c>
      <c r="AU162" s="228" t="s">
        <v>82</v>
      </c>
      <c r="AY162" s="16" t="s">
        <v>123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78</v>
      </c>
      <c r="BK162" s="229">
        <f>ROUND(I162*H162,2)</f>
        <v>0</v>
      </c>
      <c r="BL162" s="16" t="s">
        <v>129</v>
      </c>
      <c r="BM162" s="228" t="s">
        <v>195</v>
      </c>
    </row>
    <row r="163" s="13" customFormat="1">
      <c r="A163" s="13"/>
      <c r="B163" s="230"/>
      <c r="C163" s="231"/>
      <c r="D163" s="232" t="s">
        <v>130</v>
      </c>
      <c r="E163" s="233" t="s">
        <v>1</v>
      </c>
      <c r="F163" s="234" t="s">
        <v>196</v>
      </c>
      <c r="G163" s="231"/>
      <c r="H163" s="235">
        <v>6.75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130</v>
      </c>
      <c r="AU163" s="241" t="s">
        <v>82</v>
      </c>
      <c r="AV163" s="13" t="s">
        <v>82</v>
      </c>
      <c r="AW163" s="13" t="s">
        <v>30</v>
      </c>
      <c r="AX163" s="13" t="s">
        <v>73</v>
      </c>
      <c r="AY163" s="241" t="s">
        <v>123</v>
      </c>
    </row>
    <row r="164" s="14" customFormat="1">
      <c r="A164" s="14"/>
      <c r="B164" s="242"/>
      <c r="C164" s="243"/>
      <c r="D164" s="232" t="s">
        <v>130</v>
      </c>
      <c r="E164" s="244" t="s">
        <v>1</v>
      </c>
      <c r="F164" s="245" t="s">
        <v>132</v>
      </c>
      <c r="G164" s="243"/>
      <c r="H164" s="246">
        <v>6.75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130</v>
      </c>
      <c r="AU164" s="252" t="s">
        <v>82</v>
      </c>
      <c r="AV164" s="14" t="s">
        <v>129</v>
      </c>
      <c r="AW164" s="14" t="s">
        <v>30</v>
      </c>
      <c r="AX164" s="14" t="s">
        <v>78</v>
      </c>
      <c r="AY164" s="252" t="s">
        <v>123</v>
      </c>
    </row>
    <row r="165" s="2" customFormat="1" ht="21.75" customHeight="1">
      <c r="A165" s="37"/>
      <c r="B165" s="38"/>
      <c r="C165" s="217" t="s">
        <v>160</v>
      </c>
      <c r="D165" s="217" t="s">
        <v>125</v>
      </c>
      <c r="E165" s="218" t="s">
        <v>197</v>
      </c>
      <c r="F165" s="219" t="s">
        <v>198</v>
      </c>
      <c r="G165" s="220" t="s">
        <v>128</v>
      </c>
      <c r="H165" s="221">
        <v>1592.874</v>
      </c>
      <c r="I165" s="222"/>
      <c r="J165" s="223">
        <f>ROUND(I165*H165,2)</f>
        <v>0</v>
      </c>
      <c r="K165" s="219" t="s">
        <v>1</v>
      </c>
      <c r="L165" s="43"/>
      <c r="M165" s="224" t="s">
        <v>1</v>
      </c>
      <c r="N165" s="225" t="s">
        <v>38</v>
      </c>
      <c r="O165" s="90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129</v>
      </c>
      <c r="AT165" s="228" t="s">
        <v>125</v>
      </c>
      <c r="AU165" s="228" t="s">
        <v>82</v>
      </c>
      <c r="AY165" s="16" t="s">
        <v>123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78</v>
      </c>
      <c r="BK165" s="229">
        <f>ROUND(I165*H165,2)</f>
        <v>0</v>
      </c>
      <c r="BL165" s="16" t="s">
        <v>129</v>
      </c>
      <c r="BM165" s="228" t="s">
        <v>199</v>
      </c>
    </row>
    <row r="166" s="2" customFormat="1" ht="24.15" customHeight="1">
      <c r="A166" s="37"/>
      <c r="B166" s="38"/>
      <c r="C166" s="217" t="s">
        <v>200</v>
      </c>
      <c r="D166" s="217" t="s">
        <v>125</v>
      </c>
      <c r="E166" s="218" t="s">
        <v>201</v>
      </c>
      <c r="F166" s="219" t="s">
        <v>202</v>
      </c>
      <c r="G166" s="220" t="s">
        <v>128</v>
      </c>
      <c r="H166" s="221">
        <v>1592.874</v>
      </c>
      <c r="I166" s="222"/>
      <c r="J166" s="223">
        <f>ROUND(I166*H166,2)</f>
        <v>0</v>
      </c>
      <c r="K166" s="219" t="s">
        <v>1</v>
      </c>
      <c r="L166" s="43"/>
      <c r="M166" s="224" t="s">
        <v>1</v>
      </c>
      <c r="N166" s="225" t="s">
        <v>38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129</v>
      </c>
      <c r="AT166" s="228" t="s">
        <v>125</v>
      </c>
      <c r="AU166" s="228" t="s">
        <v>82</v>
      </c>
      <c r="AY166" s="16" t="s">
        <v>123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78</v>
      </c>
      <c r="BK166" s="229">
        <f>ROUND(I166*H166,2)</f>
        <v>0</v>
      </c>
      <c r="BL166" s="16" t="s">
        <v>129</v>
      </c>
      <c r="BM166" s="228" t="s">
        <v>203</v>
      </c>
    </row>
    <row r="167" s="2" customFormat="1" ht="24.15" customHeight="1">
      <c r="A167" s="37"/>
      <c r="B167" s="38"/>
      <c r="C167" s="217" t="s">
        <v>165</v>
      </c>
      <c r="D167" s="217" t="s">
        <v>125</v>
      </c>
      <c r="E167" s="218" t="s">
        <v>204</v>
      </c>
      <c r="F167" s="219" t="s">
        <v>205</v>
      </c>
      <c r="G167" s="220" t="s">
        <v>135</v>
      </c>
      <c r="H167" s="221">
        <v>1</v>
      </c>
      <c r="I167" s="222"/>
      <c r="J167" s="223">
        <f>ROUND(I167*H167,2)</f>
        <v>0</v>
      </c>
      <c r="K167" s="219" t="s">
        <v>1</v>
      </c>
      <c r="L167" s="43"/>
      <c r="M167" s="224" t="s">
        <v>1</v>
      </c>
      <c r="N167" s="225" t="s">
        <v>38</v>
      </c>
      <c r="O167" s="90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129</v>
      </c>
      <c r="AT167" s="228" t="s">
        <v>125</v>
      </c>
      <c r="AU167" s="228" t="s">
        <v>82</v>
      </c>
      <c r="AY167" s="16" t="s">
        <v>123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78</v>
      </c>
      <c r="BK167" s="229">
        <f>ROUND(I167*H167,2)</f>
        <v>0</v>
      </c>
      <c r="BL167" s="16" t="s">
        <v>129</v>
      </c>
      <c r="BM167" s="228" t="s">
        <v>206</v>
      </c>
    </row>
    <row r="168" s="2" customFormat="1" ht="24.15" customHeight="1">
      <c r="A168" s="37"/>
      <c r="B168" s="38"/>
      <c r="C168" s="217" t="s">
        <v>7</v>
      </c>
      <c r="D168" s="217" t="s">
        <v>125</v>
      </c>
      <c r="E168" s="218" t="s">
        <v>207</v>
      </c>
      <c r="F168" s="219" t="s">
        <v>208</v>
      </c>
      <c r="G168" s="220" t="s">
        <v>135</v>
      </c>
      <c r="H168" s="221">
        <v>2</v>
      </c>
      <c r="I168" s="222"/>
      <c r="J168" s="223">
        <f>ROUND(I168*H168,2)</f>
        <v>0</v>
      </c>
      <c r="K168" s="219" t="s">
        <v>1</v>
      </c>
      <c r="L168" s="43"/>
      <c r="M168" s="224" t="s">
        <v>1</v>
      </c>
      <c r="N168" s="225" t="s">
        <v>38</v>
      </c>
      <c r="O168" s="90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8" t="s">
        <v>129</v>
      </c>
      <c r="AT168" s="228" t="s">
        <v>125</v>
      </c>
      <c r="AU168" s="228" t="s">
        <v>82</v>
      </c>
      <c r="AY168" s="16" t="s">
        <v>123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78</v>
      </c>
      <c r="BK168" s="229">
        <f>ROUND(I168*H168,2)</f>
        <v>0</v>
      </c>
      <c r="BL168" s="16" t="s">
        <v>129</v>
      </c>
      <c r="BM168" s="228" t="s">
        <v>209</v>
      </c>
    </row>
    <row r="169" s="2" customFormat="1" ht="24.15" customHeight="1">
      <c r="A169" s="37"/>
      <c r="B169" s="38"/>
      <c r="C169" s="217" t="s">
        <v>170</v>
      </c>
      <c r="D169" s="217" t="s">
        <v>125</v>
      </c>
      <c r="E169" s="218" t="s">
        <v>210</v>
      </c>
      <c r="F169" s="219" t="s">
        <v>211</v>
      </c>
      <c r="G169" s="220" t="s">
        <v>135</v>
      </c>
      <c r="H169" s="221">
        <v>2</v>
      </c>
      <c r="I169" s="222"/>
      <c r="J169" s="223">
        <f>ROUND(I169*H169,2)</f>
        <v>0</v>
      </c>
      <c r="K169" s="219" t="s">
        <v>1</v>
      </c>
      <c r="L169" s="43"/>
      <c r="M169" s="224" t="s">
        <v>1</v>
      </c>
      <c r="N169" s="225" t="s">
        <v>38</v>
      </c>
      <c r="O169" s="90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8" t="s">
        <v>129</v>
      </c>
      <c r="AT169" s="228" t="s">
        <v>125</v>
      </c>
      <c r="AU169" s="228" t="s">
        <v>82</v>
      </c>
      <c r="AY169" s="16" t="s">
        <v>123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78</v>
      </c>
      <c r="BK169" s="229">
        <f>ROUND(I169*H169,2)</f>
        <v>0</v>
      </c>
      <c r="BL169" s="16" t="s">
        <v>129</v>
      </c>
      <c r="BM169" s="228" t="s">
        <v>212</v>
      </c>
    </row>
    <row r="170" s="2" customFormat="1" ht="24.15" customHeight="1">
      <c r="A170" s="37"/>
      <c r="B170" s="38"/>
      <c r="C170" s="217" t="s">
        <v>213</v>
      </c>
      <c r="D170" s="217" t="s">
        <v>125</v>
      </c>
      <c r="E170" s="218" t="s">
        <v>214</v>
      </c>
      <c r="F170" s="219" t="s">
        <v>215</v>
      </c>
      <c r="G170" s="220" t="s">
        <v>135</v>
      </c>
      <c r="H170" s="221">
        <v>1</v>
      </c>
      <c r="I170" s="222"/>
      <c r="J170" s="223">
        <f>ROUND(I170*H170,2)</f>
        <v>0</v>
      </c>
      <c r="K170" s="219" t="s">
        <v>1</v>
      </c>
      <c r="L170" s="43"/>
      <c r="M170" s="224" t="s">
        <v>1</v>
      </c>
      <c r="N170" s="225" t="s">
        <v>38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129</v>
      </c>
      <c r="AT170" s="228" t="s">
        <v>125</v>
      </c>
      <c r="AU170" s="228" t="s">
        <v>82</v>
      </c>
      <c r="AY170" s="16" t="s">
        <v>123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78</v>
      </c>
      <c r="BK170" s="229">
        <f>ROUND(I170*H170,2)</f>
        <v>0</v>
      </c>
      <c r="BL170" s="16" t="s">
        <v>129</v>
      </c>
      <c r="BM170" s="228" t="s">
        <v>216</v>
      </c>
    </row>
    <row r="171" s="2" customFormat="1" ht="24.15" customHeight="1">
      <c r="A171" s="37"/>
      <c r="B171" s="38"/>
      <c r="C171" s="217" t="s">
        <v>174</v>
      </c>
      <c r="D171" s="217" t="s">
        <v>125</v>
      </c>
      <c r="E171" s="218" t="s">
        <v>217</v>
      </c>
      <c r="F171" s="219" t="s">
        <v>218</v>
      </c>
      <c r="G171" s="220" t="s">
        <v>135</v>
      </c>
      <c r="H171" s="221">
        <v>2</v>
      </c>
      <c r="I171" s="222"/>
      <c r="J171" s="223">
        <f>ROUND(I171*H171,2)</f>
        <v>0</v>
      </c>
      <c r="K171" s="219" t="s">
        <v>1</v>
      </c>
      <c r="L171" s="43"/>
      <c r="M171" s="224" t="s">
        <v>1</v>
      </c>
      <c r="N171" s="225" t="s">
        <v>38</v>
      </c>
      <c r="O171" s="90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8" t="s">
        <v>129</v>
      </c>
      <c r="AT171" s="228" t="s">
        <v>125</v>
      </c>
      <c r="AU171" s="228" t="s">
        <v>82</v>
      </c>
      <c r="AY171" s="16" t="s">
        <v>123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78</v>
      </c>
      <c r="BK171" s="229">
        <f>ROUND(I171*H171,2)</f>
        <v>0</v>
      </c>
      <c r="BL171" s="16" t="s">
        <v>129</v>
      </c>
      <c r="BM171" s="228" t="s">
        <v>219</v>
      </c>
    </row>
    <row r="172" s="2" customFormat="1" ht="24.15" customHeight="1">
      <c r="A172" s="37"/>
      <c r="B172" s="38"/>
      <c r="C172" s="217" t="s">
        <v>220</v>
      </c>
      <c r="D172" s="217" t="s">
        <v>125</v>
      </c>
      <c r="E172" s="218" t="s">
        <v>221</v>
      </c>
      <c r="F172" s="219" t="s">
        <v>222</v>
      </c>
      <c r="G172" s="220" t="s">
        <v>135</v>
      </c>
      <c r="H172" s="221">
        <v>2</v>
      </c>
      <c r="I172" s="222"/>
      <c r="J172" s="223">
        <f>ROUND(I172*H172,2)</f>
        <v>0</v>
      </c>
      <c r="K172" s="219" t="s">
        <v>1</v>
      </c>
      <c r="L172" s="43"/>
      <c r="M172" s="224" t="s">
        <v>1</v>
      </c>
      <c r="N172" s="225" t="s">
        <v>38</v>
      </c>
      <c r="O172" s="90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8" t="s">
        <v>129</v>
      </c>
      <c r="AT172" s="228" t="s">
        <v>125</v>
      </c>
      <c r="AU172" s="228" t="s">
        <v>82</v>
      </c>
      <c r="AY172" s="16" t="s">
        <v>123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78</v>
      </c>
      <c r="BK172" s="229">
        <f>ROUND(I172*H172,2)</f>
        <v>0</v>
      </c>
      <c r="BL172" s="16" t="s">
        <v>129</v>
      </c>
      <c r="BM172" s="228" t="s">
        <v>223</v>
      </c>
    </row>
    <row r="173" s="2" customFormat="1" ht="21.75" customHeight="1">
      <c r="A173" s="37"/>
      <c r="B173" s="38"/>
      <c r="C173" s="217" t="s">
        <v>179</v>
      </c>
      <c r="D173" s="217" t="s">
        <v>125</v>
      </c>
      <c r="E173" s="218" t="s">
        <v>224</v>
      </c>
      <c r="F173" s="219" t="s">
        <v>225</v>
      </c>
      <c r="G173" s="220" t="s">
        <v>135</v>
      </c>
      <c r="H173" s="221">
        <v>1</v>
      </c>
      <c r="I173" s="222"/>
      <c r="J173" s="223">
        <f>ROUND(I173*H173,2)</f>
        <v>0</v>
      </c>
      <c r="K173" s="219" t="s">
        <v>1</v>
      </c>
      <c r="L173" s="43"/>
      <c r="M173" s="224" t="s">
        <v>1</v>
      </c>
      <c r="N173" s="225" t="s">
        <v>38</v>
      </c>
      <c r="O173" s="90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129</v>
      </c>
      <c r="AT173" s="228" t="s">
        <v>125</v>
      </c>
      <c r="AU173" s="228" t="s">
        <v>82</v>
      </c>
      <c r="AY173" s="16" t="s">
        <v>123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78</v>
      </c>
      <c r="BK173" s="229">
        <f>ROUND(I173*H173,2)</f>
        <v>0</v>
      </c>
      <c r="BL173" s="16" t="s">
        <v>129</v>
      </c>
      <c r="BM173" s="228" t="s">
        <v>226</v>
      </c>
    </row>
    <row r="174" s="2" customFormat="1" ht="21.75" customHeight="1">
      <c r="A174" s="37"/>
      <c r="B174" s="38"/>
      <c r="C174" s="217" t="s">
        <v>227</v>
      </c>
      <c r="D174" s="217" t="s">
        <v>125</v>
      </c>
      <c r="E174" s="218" t="s">
        <v>228</v>
      </c>
      <c r="F174" s="219" t="s">
        <v>229</v>
      </c>
      <c r="G174" s="220" t="s">
        <v>135</v>
      </c>
      <c r="H174" s="221">
        <v>2</v>
      </c>
      <c r="I174" s="222"/>
      <c r="J174" s="223">
        <f>ROUND(I174*H174,2)</f>
        <v>0</v>
      </c>
      <c r="K174" s="219" t="s">
        <v>1</v>
      </c>
      <c r="L174" s="43"/>
      <c r="M174" s="224" t="s">
        <v>1</v>
      </c>
      <c r="N174" s="225" t="s">
        <v>38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129</v>
      </c>
      <c r="AT174" s="228" t="s">
        <v>125</v>
      </c>
      <c r="AU174" s="228" t="s">
        <v>82</v>
      </c>
      <c r="AY174" s="16" t="s">
        <v>123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78</v>
      </c>
      <c r="BK174" s="229">
        <f>ROUND(I174*H174,2)</f>
        <v>0</v>
      </c>
      <c r="BL174" s="16" t="s">
        <v>129</v>
      </c>
      <c r="BM174" s="228" t="s">
        <v>230</v>
      </c>
    </row>
    <row r="175" s="2" customFormat="1" ht="21.75" customHeight="1">
      <c r="A175" s="37"/>
      <c r="B175" s="38"/>
      <c r="C175" s="217" t="s">
        <v>183</v>
      </c>
      <c r="D175" s="217" t="s">
        <v>125</v>
      </c>
      <c r="E175" s="218" t="s">
        <v>231</v>
      </c>
      <c r="F175" s="219" t="s">
        <v>232</v>
      </c>
      <c r="G175" s="220" t="s">
        <v>135</v>
      </c>
      <c r="H175" s="221">
        <v>2</v>
      </c>
      <c r="I175" s="222"/>
      <c r="J175" s="223">
        <f>ROUND(I175*H175,2)</f>
        <v>0</v>
      </c>
      <c r="K175" s="219" t="s">
        <v>1</v>
      </c>
      <c r="L175" s="43"/>
      <c r="M175" s="224" t="s">
        <v>1</v>
      </c>
      <c r="N175" s="225" t="s">
        <v>38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129</v>
      </c>
      <c r="AT175" s="228" t="s">
        <v>125</v>
      </c>
      <c r="AU175" s="228" t="s">
        <v>82</v>
      </c>
      <c r="AY175" s="16" t="s">
        <v>123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78</v>
      </c>
      <c r="BK175" s="229">
        <f>ROUND(I175*H175,2)</f>
        <v>0</v>
      </c>
      <c r="BL175" s="16" t="s">
        <v>129</v>
      </c>
      <c r="BM175" s="228" t="s">
        <v>233</v>
      </c>
    </row>
    <row r="176" s="2" customFormat="1" ht="24.15" customHeight="1">
      <c r="A176" s="37"/>
      <c r="B176" s="38"/>
      <c r="C176" s="217" t="s">
        <v>234</v>
      </c>
      <c r="D176" s="217" t="s">
        <v>125</v>
      </c>
      <c r="E176" s="218" t="s">
        <v>235</v>
      </c>
      <c r="F176" s="219" t="s">
        <v>236</v>
      </c>
      <c r="G176" s="220" t="s">
        <v>135</v>
      </c>
      <c r="H176" s="221">
        <v>9</v>
      </c>
      <c r="I176" s="222"/>
      <c r="J176" s="223">
        <f>ROUND(I176*H176,2)</f>
        <v>0</v>
      </c>
      <c r="K176" s="219" t="s">
        <v>1</v>
      </c>
      <c r="L176" s="43"/>
      <c r="M176" s="224" t="s">
        <v>1</v>
      </c>
      <c r="N176" s="225" t="s">
        <v>38</v>
      </c>
      <c r="O176" s="90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8" t="s">
        <v>129</v>
      </c>
      <c r="AT176" s="228" t="s">
        <v>125</v>
      </c>
      <c r="AU176" s="228" t="s">
        <v>82</v>
      </c>
      <c r="AY176" s="16" t="s">
        <v>123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78</v>
      </c>
      <c r="BK176" s="229">
        <f>ROUND(I176*H176,2)</f>
        <v>0</v>
      </c>
      <c r="BL176" s="16" t="s">
        <v>129</v>
      </c>
      <c r="BM176" s="228" t="s">
        <v>237</v>
      </c>
    </row>
    <row r="177" s="13" customFormat="1">
      <c r="A177" s="13"/>
      <c r="B177" s="230"/>
      <c r="C177" s="231"/>
      <c r="D177" s="232" t="s">
        <v>130</v>
      </c>
      <c r="E177" s="233" t="s">
        <v>1</v>
      </c>
      <c r="F177" s="234" t="s">
        <v>238</v>
      </c>
      <c r="G177" s="231"/>
      <c r="H177" s="235">
        <v>9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130</v>
      </c>
      <c r="AU177" s="241" t="s">
        <v>82</v>
      </c>
      <c r="AV177" s="13" t="s">
        <v>82</v>
      </c>
      <c r="AW177" s="13" t="s">
        <v>30</v>
      </c>
      <c r="AX177" s="13" t="s">
        <v>73</v>
      </c>
      <c r="AY177" s="241" t="s">
        <v>123</v>
      </c>
    </row>
    <row r="178" s="14" customFormat="1">
      <c r="A178" s="14"/>
      <c r="B178" s="242"/>
      <c r="C178" s="243"/>
      <c r="D178" s="232" t="s">
        <v>130</v>
      </c>
      <c r="E178" s="244" t="s">
        <v>1</v>
      </c>
      <c r="F178" s="245" t="s">
        <v>132</v>
      </c>
      <c r="G178" s="243"/>
      <c r="H178" s="246">
        <v>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2" t="s">
        <v>130</v>
      </c>
      <c r="AU178" s="252" t="s">
        <v>82</v>
      </c>
      <c r="AV178" s="14" t="s">
        <v>129</v>
      </c>
      <c r="AW178" s="14" t="s">
        <v>30</v>
      </c>
      <c r="AX178" s="14" t="s">
        <v>78</v>
      </c>
      <c r="AY178" s="252" t="s">
        <v>123</v>
      </c>
    </row>
    <row r="179" s="2" customFormat="1" ht="24.15" customHeight="1">
      <c r="A179" s="37"/>
      <c r="B179" s="38"/>
      <c r="C179" s="217" t="s">
        <v>186</v>
      </c>
      <c r="D179" s="217" t="s">
        <v>125</v>
      </c>
      <c r="E179" s="218" t="s">
        <v>239</v>
      </c>
      <c r="F179" s="219" t="s">
        <v>240</v>
      </c>
      <c r="G179" s="220" t="s">
        <v>135</v>
      </c>
      <c r="H179" s="221">
        <v>18</v>
      </c>
      <c r="I179" s="222"/>
      <c r="J179" s="223">
        <f>ROUND(I179*H179,2)</f>
        <v>0</v>
      </c>
      <c r="K179" s="219" t="s">
        <v>1</v>
      </c>
      <c r="L179" s="43"/>
      <c r="M179" s="224" t="s">
        <v>1</v>
      </c>
      <c r="N179" s="225" t="s">
        <v>38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129</v>
      </c>
      <c r="AT179" s="228" t="s">
        <v>125</v>
      </c>
      <c r="AU179" s="228" t="s">
        <v>82</v>
      </c>
      <c r="AY179" s="16" t="s">
        <v>123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78</v>
      </c>
      <c r="BK179" s="229">
        <f>ROUND(I179*H179,2)</f>
        <v>0</v>
      </c>
      <c r="BL179" s="16" t="s">
        <v>129</v>
      </c>
      <c r="BM179" s="228" t="s">
        <v>241</v>
      </c>
    </row>
    <row r="180" s="13" customFormat="1">
      <c r="A180" s="13"/>
      <c r="B180" s="230"/>
      <c r="C180" s="231"/>
      <c r="D180" s="232" t="s">
        <v>130</v>
      </c>
      <c r="E180" s="233" t="s">
        <v>1</v>
      </c>
      <c r="F180" s="234" t="s">
        <v>242</v>
      </c>
      <c r="G180" s="231"/>
      <c r="H180" s="235">
        <v>18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130</v>
      </c>
      <c r="AU180" s="241" t="s">
        <v>82</v>
      </c>
      <c r="AV180" s="13" t="s">
        <v>82</v>
      </c>
      <c r="AW180" s="13" t="s">
        <v>30</v>
      </c>
      <c r="AX180" s="13" t="s">
        <v>73</v>
      </c>
      <c r="AY180" s="241" t="s">
        <v>123</v>
      </c>
    </row>
    <row r="181" s="14" customFormat="1">
      <c r="A181" s="14"/>
      <c r="B181" s="242"/>
      <c r="C181" s="243"/>
      <c r="D181" s="232" t="s">
        <v>130</v>
      </c>
      <c r="E181" s="244" t="s">
        <v>1</v>
      </c>
      <c r="F181" s="245" t="s">
        <v>132</v>
      </c>
      <c r="G181" s="243"/>
      <c r="H181" s="246">
        <v>18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2" t="s">
        <v>130</v>
      </c>
      <c r="AU181" s="252" t="s">
        <v>82</v>
      </c>
      <c r="AV181" s="14" t="s">
        <v>129</v>
      </c>
      <c r="AW181" s="14" t="s">
        <v>30</v>
      </c>
      <c r="AX181" s="14" t="s">
        <v>78</v>
      </c>
      <c r="AY181" s="252" t="s">
        <v>123</v>
      </c>
    </row>
    <row r="182" s="2" customFormat="1" ht="24.15" customHeight="1">
      <c r="A182" s="37"/>
      <c r="B182" s="38"/>
      <c r="C182" s="217" t="s">
        <v>243</v>
      </c>
      <c r="D182" s="217" t="s">
        <v>125</v>
      </c>
      <c r="E182" s="218" t="s">
        <v>244</v>
      </c>
      <c r="F182" s="219" t="s">
        <v>245</v>
      </c>
      <c r="G182" s="220" t="s">
        <v>135</v>
      </c>
      <c r="H182" s="221">
        <v>18</v>
      </c>
      <c r="I182" s="222"/>
      <c r="J182" s="223">
        <f>ROUND(I182*H182,2)</f>
        <v>0</v>
      </c>
      <c r="K182" s="219" t="s">
        <v>1</v>
      </c>
      <c r="L182" s="43"/>
      <c r="M182" s="224" t="s">
        <v>1</v>
      </c>
      <c r="N182" s="225" t="s">
        <v>38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129</v>
      </c>
      <c r="AT182" s="228" t="s">
        <v>125</v>
      </c>
      <c r="AU182" s="228" t="s">
        <v>82</v>
      </c>
      <c r="AY182" s="16" t="s">
        <v>123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78</v>
      </c>
      <c r="BK182" s="229">
        <f>ROUND(I182*H182,2)</f>
        <v>0</v>
      </c>
      <c r="BL182" s="16" t="s">
        <v>129</v>
      </c>
      <c r="BM182" s="228" t="s">
        <v>246</v>
      </c>
    </row>
    <row r="183" s="13" customFormat="1">
      <c r="A183" s="13"/>
      <c r="B183" s="230"/>
      <c r="C183" s="231"/>
      <c r="D183" s="232" t="s">
        <v>130</v>
      </c>
      <c r="E183" s="233" t="s">
        <v>1</v>
      </c>
      <c r="F183" s="234" t="s">
        <v>242</v>
      </c>
      <c r="G183" s="231"/>
      <c r="H183" s="235">
        <v>18</v>
      </c>
      <c r="I183" s="236"/>
      <c r="J183" s="231"/>
      <c r="K183" s="231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130</v>
      </c>
      <c r="AU183" s="241" t="s">
        <v>82</v>
      </c>
      <c r="AV183" s="13" t="s">
        <v>82</v>
      </c>
      <c r="AW183" s="13" t="s">
        <v>30</v>
      </c>
      <c r="AX183" s="13" t="s">
        <v>73</v>
      </c>
      <c r="AY183" s="241" t="s">
        <v>123</v>
      </c>
    </row>
    <row r="184" s="14" customFormat="1">
      <c r="A184" s="14"/>
      <c r="B184" s="242"/>
      <c r="C184" s="243"/>
      <c r="D184" s="232" t="s">
        <v>130</v>
      </c>
      <c r="E184" s="244" t="s">
        <v>1</v>
      </c>
      <c r="F184" s="245" t="s">
        <v>132</v>
      </c>
      <c r="G184" s="243"/>
      <c r="H184" s="246">
        <v>18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2" t="s">
        <v>130</v>
      </c>
      <c r="AU184" s="252" t="s">
        <v>82</v>
      </c>
      <c r="AV184" s="14" t="s">
        <v>129</v>
      </c>
      <c r="AW184" s="14" t="s">
        <v>30</v>
      </c>
      <c r="AX184" s="14" t="s">
        <v>78</v>
      </c>
      <c r="AY184" s="252" t="s">
        <v>123</v>
      </c>
    </row>
    <row r="185" s="2" customFormat="1" ht="33" customHeight="1">
      <c r="A185" s="37"/>
      <c r="B185" s="38"/>
      <c r="C185" s="217" t="s">
        <v>190</v>
      </c>
      <c r="D185" s="217" t="s">
        <v>125</v>
      </c>
      <c r="E185" s="218" t="s">
        <v>247</v>
      </c>
      <c r="F185" s="219" t="s">
        <v>248</v>
      </c>
      <c r="G185" s="220" t="s">
        <v>135</v>
      </c>
      <c r="H185" s="221">
        <v>9</v>
      </c>
      <c r="I185" s="222"/>
      <c r="J185" s="223">
        <f>ROUND(I185*H185,2)</f>
        <v>0</v>
      </c>
      <c r="K185" s="219" t="s">
        <v>1</v>
      </c>
      <c r="L185" s="43"/>
      <c r="M185" s="224" t="s">
        <v>1</v>
      </c>
      <c r="N185" s="225" t="s">
        <v>38</v>
      </c>
      <c r="O185" s="90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129</v>
      </c>
      <c r="AT185" s="228" t="s">
        <v>125</v>
      </c>
      <c r="AU185" s="228" t="s">
        <v>82</v>
      </c>
      <c r="AY185" s="16" t="s">
        <v>123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78</v>
      </c>
      <c r="BK185" s="229">
        <f>ROUND(I185*H185,2)</f>
        <v>0</v>
      </c>
      <c r="BL185" s="16" t="s">
        <v>129</v>
      </c>
      <c r="BM185" s="228" t="s">
        <v>249</v>
      </c>
    </row>
    <row r="186" s="2" customFormat="1" ht="33" customHeight="1">
      <c r="A186" s="37"/>
      <c r="B186" s="38"/>
      <c r="C186" s="217" t="s">
        <v>250</v>
      </c>
      <c r="D186" s="217" t="s">
        <v>125</v>
      </c>
      <c r="E186" s="218" t="s">
        <v>251</v>
      </c>
      <c r="F186" s="219" t="s">
        <v>252</v>
      </c>
      <c r="G186" s="220" t="s">
        <v>135</v>
      </c>
      <c r="H186" s="221">
        <v>18</v>
      </c>
      <c r="I186" s="222"/>
      <c r="J186" s="223">
        <f>ROUND(I186*H186,2)</f>
        <v>0</v>
      </c>
      <c r="K186" s="219" t="s">
        <v>1</v>
      </c>
      <c r="L186" s="43"/>
      <c r="M186" s="224" t="s">
        <v>1</v>
      </c>
      <c r="N186" s="225" t="s">
        <v>38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129</v>
      </c>
      <c r="AT186" s="228" t="s">
        <v>125</v>
      </c>
      <c r="AU186" s="228" t="s">
        <v>82</v>
      </c>
      <c r="AY186" s="16" t="s">
        <v>123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78</v>
      </c>
      <c r="BK186" s="229">
        <f>ROUND(I186*H186,2)</f>
        <v>0</v>
      </c>
      <c r="BL186" s="16" t="s">
        <v>129</v>
      </c>
      <c r="BM186" s="228" t="s">
        <v>253</v>
      </c>
    </row>
    <row r="187" s="2" customFormat="1" ht="33" customHeight="1">
      <c r="A187" s="37"/>
      <c r="B187" s="38"/>
      <c r="C187" s="217" t="s">
        <v>195</v>
      </c>
      <c r="D187" s="217" t="s">
        <v>125</v>
      </c>
      <c r="E187" s="218" t="s">
        <v>254</v>
      </c>
      <c r="F187" s="219" t="s">
        <v>255</v>
      </c>
      <c r="G187" s="220" t="s">
        <v>135</v>
      </c>
      <c r="H187" s="221">
        <v>18</v>
      </c>
      <c r="I187" s="222"/>
      <c r="J187" s="223">
        <f>ROUND(I187*H187,2)</f>
        <v>0</v>
      </c>
      <c r="K187" s="219" t="s">
        <v>1</v>
      </c>
      <c r="L187" s="43"/>
      <c r="M187" s="224" t="s">
        <v>1</v>
      </c>
      <c r="N187" s="225" t="s">
        <v>38</v>
      </c>
      <c r="O187" s="90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129</v>
      </c>
      <c r="AT187" s="228" t="s">
        <v>125</v>
      </c>
      <c r="AU187" s="228" t="s">
        <v>82</v>
      </c>
      <c r="AY187" s="16" t="s">
        <v>123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78</v>
      </c>
      <c r="BK187" s="229">
        <f>ROUND(I187*H187,2)</f>
        <v>0</v>
      </c>
      <c r="BL187" s="16" t="s">
        <v>129</v>
      </c>
      <c r="BM187" s="228" t="s">
        <v>256</v>
      </c>
    </row>
    <row r="188" s="2" customFormat="1" ht="24.15" customHeight="1">
      <c r="A188" s="37"/>
      <c r="B188" s="38"/>
      <c r="C188" s="217" t="s">
        <v>257</v>
      </c>
      <c r="D188" s="217" t="s">
        <v>125</v>
      </c>
      <c r="E188" s="218" t="s">
        <v>258</v>
      </c>
      <c r="F188" s="219" t="s">
        <v>259</v>
      </c>
      <c r="G188" s="220" t="s">
        <v>135</v>
      </c>
      <c r="H188" s="221">
        <v>9</v>
      </c>
      <c r="I188" s="222"/>
      <c r="J188" s="223">
        <f>ROUND(I188*H188,2)</f>
        <v>0</v>
      </c>
      <c r="K188" s="219" t="s">
        <v>1</v>
      </c>
      <c r="L188" s="43"/>
      <c r="M188" s="224" t="s">
        <v>1</v>
      </c>
      <c r="N188" s="225" t="s">
        <v>38</v>
      </c>
      <c r="O188" s="90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8" t="s">
        <v>129</v>
      </c>
      <c r="AT188" s="228" t="s">
        <v>125</v>
      </c>
      <c r="AU188" s="228" t="s">
        <v>82</v>
      </c>
      <c r="AY188" s="16" t="s">
        <v>123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78</v>
      </c>
      <c r="BK188" s="229">
        <f>ROUND(I188*H188,2)</f>
        <v>0</v>
      </c>
      <c r="BL188" s="16" t="s">
        <v>129</v>
      </c>
      <c r="BM188" s="228" t="s">
        <v>260</v>
      </c>
    </row>
    <row r="189" s="2" customFormat="1" ht="24.15" customHeight="1">
      <c r="A189" s="37"/>
      <c r="B189" s="38"/>
      <c r="C189" s="217" t="s">
        <v>199</v>
      </c>
      <c r="D189" s="217" t="s">
        <v>125</v>
      </c>
      <c r="E189" s="218" t="s">
        <v>261</v>
      </c>
      <c r="F189" s="219" t="s">
        <v>262</v>
      </c>
      <c r="G189" s="220" t="s">
        <v>135</v>
      </c>
      <c r="H189" s="221">
        <v>18</v>
      </c>
      <c r="I189" s="222"/>
      <c r="J189" s="223">
        <f>ROUND(I189*H189,2)</f>
        <v>0</v>
      </c>
      <c r="K189" s="219" t="s">
        <v>1</v>
      </c>
      <c r="L189" s="43"/>
      <c r="M189" s="224" t="s">
        <v>1</v>
      </c>
      <c r="N189" s="225" t="s">
        <v>38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129</v>
      </c>
      <c r="AT189" s="228" t="s">
        <v>125</v>
      </c>
      <c r="AU189" s="228" t="s">
        <v>82</v>
      </c>
      <c r="AY189" s="16" t="s">
        <v>123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78</v>
      </c>
      <c r="BK189" s="229">
        <f>ROUND(I189*H189,2)</f>
        <v>0</v>
      </c>
      <c r="BL189" s="16" t="s">
        <v>129</v>
      </c>
      <c r="BM189" s="228" t="s">
        <v>263</v>
      </c>
    </row>
    <row r="190" s="2" customFormat="1" ht="24.15" customHeight="1">
      <c r="A190" s="37"/>
      <c r="B190" s="38"/>
      <c r="C190" s="217" t="s">
        <v>264</v>
      </c>
      <c r="D190" s="217" t="s">
        <v>125</v>
      </c>
      <c r="E190" s="218" t="s">
        <v>265</v>
      </c>
      <c r="F190" s="219" t="s">
        <v>266</v>
      </c>
      <c r="G190" s="220" t="s">
        <v>135</v>
      </c>
      <c r="H190" s="221">
        <v>18</v>
      </c>
      <c r="I190" s="222"/>
      <c r="J190" s="223">
        <f>ROUND(I190*H190,2)</f>
        <v>0</v>
      </c>
      <c r="K190" s="219" t="s">
        <v>1</v>
      </c>
      <c r="L190" s="43"/>
      <c r="M190" s="224" t="s">
        <v>1</v>
      </c>
      <c r="N190" s="225" t="s">
        <v>38</v>
      </c>
      <c r="O190" s="90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8" t="s">
        <v>129</v>
      </c>
      <c r="AT190" s="228" t="s">
        <v>125</v>
      </c>
      <c r="AU190" s="228" t="s">
        <v>82</v>
      </c>
      <c r="AY190" s="16" t="s">
        <v>123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78</v>
      </c>
      <c r="BK190" s="229">
        <f>ROUND(I190*H190,2)</f>
        <v>0</v>
      </c>
      <c r="BL190" s="16" t="s">
        <v>129</v>
      </c>
      <c r="BM190" s="228" t="s">
        <v>267</v>
      </c>
    </row>
    <row r="191" s="2" customFormat="1" ht="33" customHeight="1">
      <c r="A191" s="37"/>
      <c r="B191" s="38"/>
      <c r="C191" s="217" t="s">
        <v>203</v>
      </c>
      <c r="D191" s="217" t="s">
        <v>125</v>
      </c>
      <c r="E191" s="218" t="s">
        <v>268</v>
      </c>
      <c r="F191" s="219" t="s">
        <v>269</v>
      </c>
      <c r="G191" s="220" t="s">
        <v>182</v>
      </c>
      <c r="H191" s="221">
        <v>7.2030000000000003</v>
      </c>
      <c r="I191" s="222"/>
      <c r="J191" s="223">
        <f>ROUND(I191*H191,2)</f>
        <v>0</v>
      </c>
      <c r="K191" s="219" t="s">
        <v>1</v>
      </c>
      <c r="L191" s="43"/>
      <c r="M191" s="224" t="s">
        <v>1</v>
      </c>
      <c r="N191" s="225" t="s">
        <v>38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129</v>
      </c>
      <c r="AT191" s="228" t="s">
        <v>125</v>
      </c>
      <c r="AU191" s="228" t="s">
        <v>82</v>
      </c>
      <c r="AY191" s="16" t="s">
        <v>123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78</v>
      </c>
      <c r="BK191" s="229">
        <f>ROUND(I191*H191,2)</f>
        <v>0</v>
      </c>
      <c r="BL191" s="16" t="s">
        <v>129</v>
      </c>
      <c r="BM191" s="228" t="s">
        <v>270</v>
      </c>
    </row>
    <row r="192" s="13" customFormat="1">
      <c r="A192" s="13"/>
      <c r="B192" s="230"/>
      <c r="C192" s="231"/>
      <c r="D192" s="232" t="s">
        <v>130</v>
      </c>
      <c r="E192" s="233" t="s">
        <v>1</v>
      </c>
      <c r="F192" s="234" t="s">
        <v>271</v>
      </c>
      <c r="G192" s="231"/>
      <c r="H192" s="235">
        <v>7.2030000000000003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130</v>
      </c>
      <c r="AU192" s="241" t="s">
        <v>82</v>
      </c>
      <c r="AV192" s="13" t="s">
        <v>82</v>
      </c>
      <c r="AW192" s="13" t="s">
        <v>30</v>
      </c>
      <c r="AX192" s="13" t="s">
        <v>73</v>
      </c>
      <c r="AY192" s="241" t="s">
        <v>123</v>
      </c>
    </row>
    <row r="193" s="14" customFormat="1">
      <c r="A193" s="14"/>
      <c r="B193" s="242"/>
      <c r="C193" s="243"/>
      <c r="D193" s="232" t="s">
        <v>130</v>
      </c>
      <c r="E193" s="244" t="s">
        <v>1</v>
      </c>
      <c r="F193" s="245" t="s">
        <v>132</v>
      </c>
      <c r="G193" s="243"/>
      <c r="H193" s="246">
        <v>7.2030000000000003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130</v>
      </c>
      <c r="AU193" s="252" t="s">
        <v>82</v>
      </c>
      <c r="AV193" s="14" t="s">
        <v>129</v>
      </c>
      <c r="AW193" s="14" t="s">
        <v>30</v>
      </c>
      <c r="AX193" s="14" t="s">
        <v>78</v>
      </c>
      <c r="AY193" s="252" t="s">
        <v>123</v>
      </c>
    </row>
    <row r="194" s="2" customFormat="1" ht="24.15" customHeight="1">
      <c r="A194" s="37"/>
      <c r="B194" s="38"/>
      <c r="C194" s="217" t="s">
        <v>272</v>
      </c>
      <c r="D194" s="217" t="s">
        <v>125</v>
      </c>
      <c r="E194" s="218" t="s">
        <v>273</v>
      </c>
      <c r="F194" s="219" t="s">
        <v>274</v>
      </c>
      <c r="G194" s="220" t="s">
        <v>275</v>
      </c>
      <c r="H194" s="221">
        <v>11.525</v>
      </c>
      <c r="I194" s="222"/>
      <c r="J194" s="223">
        <f>ROUND(I194*H194,2)</f>
        <v>0</v>
      </c>
      <c r="K194" s="219" t="s">
        <v>1</v>
      </c>
      <c r="L194" s="43"/>
      <c r="M194" s="224" t="s">
        <v>1</v>
      </c>
      <c r="N194" s="225" t="s">
        <v>38</v>
      </c>
      <c r="O194" s="90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8" t="s">
        <v>129</v>
      </c>
      <c r="AT194" s="228" t="s">
        <v>125</v>
      </c>
      <c r="AU194" s="228" t="s">
        <v>82</v>
      </c>
      <c r="AY194" s="16" t="s">
        <v>123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6" t="s">
        <v>78</v>
      </c>
      <c r="BK194" s="229">
        <f>ROUND(I194*H194,2)</f>
        <v>0</v>
      </c>
      <c r="BL194" s="16" t="s">
        <v>129</v>
      </c>
      <c r="BM194" s="228" t="s">
        <v>276</v>
      </c>
    </row>
    <row r="195" s="13" customFormat="1">
      <c r="A195" s="13"/>
      <c r="B195" s="230"/>
      <c r="C195" s="231"/>
      <c r="D195" s="232" t="s">
        <v>130</v>
      </c>
      <c r="E195" s="233" t="s">
        <v>1</v>
      </c>
      <c r="F195" s="234" t="s">
        <v>277</v>
      </c>
      <c r="G195" s="231"/>
      <c r="H195" s="235">
        <v>11.525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130</v>
      </c>
      <c r="AU195" s="241" t="s">
        <v>82</v>
      </c>
      <c r="AV195" s="13" t="s">
        <v>82</v>
      </c>
      <c r="AW195" s="13" t="s">
        <v>30</v>
      </c>
      <c r="AX195" s="13" t="s">
        <v>73</v>
      </c>
      <c r="AY195" s="241" t="s">
        <v>123</v>
      </c>
    </row>
    <row r="196" s="14" customFormat="1">
      <c r="A196" s="14"/>
      <c r="B196" s="242"/>
      <c r="C196" s="243"/>
      <c r="D196" s="232" t="s">
        <v>130</v>
      </c>
      <c r="E196" s="244" t="s">
        <v>1</v>
      </c>
      <c r="F196" s="245" t="s">
        <v>132</v>
      </c>
      <c r="G196" s="243"/>
      <c r="H196" s="246">
        <v>11.525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130</v>
      </c>
      <c r="AU196" s="252" t="s">
        <v>82</v>
      </c>
      <c r="AV196" s="14" t="s">
        <v>129</v>
      </c>
      <c r="AW196" s="14" t="s">
        <v>30</v>
      </c>
      <c r="AX196" s="14" t="s">
        <v>78</v>
      </c>
      <c r="AY196" s="252" t="s">
        <v>123</v>
      </c>
    </row>
    <row r="197" s="2" customFormat="1" ht="16.5" customHeight="1">
      <c r="A197" s="37"/>
      <c r="B197" s="38"/>
      <c r="C197" s="217" t="s">
        <v>206</v>
      </c>
      <c r="D197" s="217" t="s">
        <v>125</v>
      </c>
      <c r="E197" s="218" t="s">
        <v>278</v>
      </c>
      <c r="F197" s="219" t="s">
        <v>279</v>
      </c>
      <c r="G197" s="220" t="s">
        <v>182</v>
      </c>
      <c r="H197" s="221">
        <v>7.2030000000000003</v>
      </c>
      <c r="I197" s="222"/>
      <c r="J197" s="223">
        <f>ROUND(I197*H197,2)</f>
        <v>0</v>
      </c>
      <c r="K197" s="219" t="s">
        <v>1</v>
      </c>
      <c r="L197" s="43"/>
      <c r="M197" s="224" t="s">
        <v>1</v>
      </c>
      <c r="N197" s="225" t="s">
        <v>38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129</v>
      </c>
      <c r="AT197" s="228" t="s">
        <v>125</v>
      </c>
      <c r="AU197" s="228" t="s">
        <v>82</v>
      </c>
      <c r="AY197" s="16" t="s">
        <v>123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78</v>
      </c>
      <c r="BK197" s="229">
        <f>ROUND(I197*H197,2)</f>
        <v>0</v>
      </c>
      <c r="BL197" s="16" t="s">
        <v>129</v>
      </c>
      <c r="BM197" s="228" t="s">
        <v>280</v>
      </c>
    </row>
    <row r="198" s="2" customFormat="1" ht="24.15" customHeight="1">
      <c r="A198" s="37"/>
      <c r="B198" s="38"/>
      <c r="C198" s="217" t="s">
        <v>281</v>
      </c>
      <c r="D198" s="217" t="s">
        <v>125</v>
      </c>
      <c r="E198" s="218" t="s">
        <v>282</v>
      </c>
      <c r="F198" s="219" t="s">
        <v>283</v>
      </c>
      <c r="G198" s="220" t="s">
        <v>182</v>
      </c>
      <c r="H198" s="221">
        <v>526.29499999999996</v>
      </c>
      <c r="I198" s="222"/>
      <c r="J198" s="223">
        <f>ROUND(I198*H198,2)</f>
        <v>0</v>
      </c>
      <c r="K198" s="219" t="s">
        <v>1</v>
      </c>
      <c r="L198" s="43"/>
      <c r="M198" s="224" t="s">
        <v>1</v>
      </c>
      <c r="N198" s="225" t="s">
        <v>38</v>
      </c>
      <c r="O198" s="90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8" t="s">
        <v>129</v>
      </c>
      <c r="AT198" s="228" t="s">
        <v>125</v>
      </c>
      <c r="AU198" s="228" t="s">
        <v>82</v>
      </c>
      <c r="AY198" s="16" t="s">
        <v>123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78</v>
      </c>
      <c r="BK198" s="229">
        <f>ROUND(I198*H198,2)</f>
        <v>0</v>
      </c>
      <c r="BL198" s="16" t="s">
        <v>129</v>
      </c>
      <c r="BM198" s="228" t="s">
        <v>284</v>
      </c>
    </row>
    <row r="199" s="13" customFormat="1">
      <c r="A199" s="13"/>
      <c r="B199" s="230"/>
      <c r="C199" s="231"/>
      <c r="D199" s="232" t="s">
        <v>130</v>
      </c>
      <c r="E199" s="233" t="s">
        <v>1</v>
      </c>
      <c r="F199" s="234" t="s">
        <v>285</v>
      </c>
      <c r="G199" s="231"/>
      <c r="H199" s="235">
        <v>671.99199999999996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130</v>
      </c>
      <c r="AU199" s="241" t="s">
        <v>82</v>
      </c>
      <c r="AV199" s="13" t="s">
        <v>82</v>
      </c>
      <c r="AW199" s="13" t="s">
        <v>30</v>
      </c>
      <c r="AX199" s="13" t="s">
        <v>73</v>
      </c>
      <c r="AY199" s="241" t="s">
        <v>123</v>
      </c>
    </row>
    <row r="200" s="13" customFormat="1">
      <c r="A200" s="13"/>
      <c r="B200" s="230"/>
      <c r="C200" s="231"/>
      <c r="D200" s="232" t="s">
        <v>130</v>
      </c>
      <c r="E200" s="233" t="s">
        <v>1</v>
      </c>
      <c r="F200" s="234" t="s">
        <v>286</v>
      </c>
      <c r="G200" s="231"/>
      <c r="H200" s="235">
        <v>-118.981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130</v>
      </c>
      <c r="AU200" s="241" t="s">
        <v>82</v>
      </c>
      <c r="AV200" s="13" t="s">
        <v>82</v>
      </c>
      <c r="AW200" s="13" t="s">
        <v>30</v>
      </c>
      <c r="AX200" s="13" t="s">
        <v>73</v>
      </c>
      <c r="AY200" s="241" t="s">
        <v>123</v>
      </c>
    </row>
    <row r="201" s="13" customFormat="1">
      <c r="A201" s="13"/>
      <c r="B201" s="230"/>
      <c r="C201" s="231"/>
      <c r="D201" s="232" t="s">
        <v>130</v>
      </c>
      <c r="E201" s="233" t="s">
        <v>1</v>
      </c>
      <c r="F201" s="234" t="s">
        <v>287</v>
      </c>
      <c r="G201" s="231"/>
      <c r="H201" s="235">
        <v>-20.995999999999999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130</v>
      </c>
      <c r="AU201" s="241" t="s">
        <v>82</v>
      </c>
      <c r="AV201" s="13" t="s">
        <v>82</v>
      </c>
      <c r="AW201" s="13" t="s">
        <v>30</v>
      </c>
      <c r="AX201" s="13" t="s">
        <v>73</v>
      </c>
      <c r="AY201" s="241" t="s">
        <v>123</v>
      </c>
    </row>
    <row r="202" s="13" customFormat="1">
      <c r="A202" s="13"/>
      <c r="B202" s="230"/>
      <c r="C202" s="231"/>
      <c r="D202" s="232" t="s">
        <v>130</v>
      </c>
      <c r="E202" s="233" t="s">
        <v>1</v>
      </c>
      <c r="F202" s="234" t="s">
        <v>288</v>
      </c>
      <c r="G202" s="231"/>
      <c r="H202" s="235">
        <v>-5.7199999999999998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130</v>
      </c>
      <c r="AU202" s="241" t="s">
        <v>82</v>
      </c>
      <c r="AV202" s="13" t="s">
        <v>82</v>
      </c>
      <c r="AW202" s="13" t="s">
        <v>30</v>
      </c>
      <c r="AX202" s="13" t="s">
        <v>73</v>
      </c>
      <c r="AY202" s="241" t="s">
        <v>123</v>
      </c>
    </row>
    <row r="203" s="14" customFormat="1">
      <c r="A203" s="14"/>
      <c r="B203" s="242"/>
      <c r="C203" s="243"/>
      <c r="D203" s="232" t="s">
        <v>130</v>
      </c>
      <c r="E203" s="244" t="s">
        <v>1</v>
      </c>
      <c r="F203" s="245" t="s">
        <v>132</v>
      </c>
      <c r="G203" s="243"/>
      <c r="H203" s="246">
        <v>526.29499999999996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130</v>
      </c>
      <c r="AU203" s="252" t="s">
        <v>82</v>
      </c>
      <c r="AV203" s="14" t="s">
        <v>129</v>
      </c>
      <c r="AW203" s="14" t="s">
        <v>30</v>
      </c>
      <c r="AX203" s="14" t="s">
        <v>78</v>
      </c>
      <c r="AY203" s="252" t="s">
        <v>123</v>
      </c>
    </row>
    <row r="204" s="2" customFormat="1" ht="24.15" customHeight="1">
      <c r="A204" s="37"/>
      <c r="B204" s="38"/>
      <c r="C204" s="217" t="s">
        <v>209</v>
      </c>
      <c r="D204" s="217" t="s">
        <v>125</v>
      </c>
      <c r="E204" s="218" t="s">
        <v>289</v>
      </c>
      <c r="F204" s="219" t="s">
        <v>290</v>
      </c>
      <c r="G204" s="220" t="s">
        <v>182</v>
      </c>
      <c r="H204" s="221">
        <v>111.349</v>
      </c>
      <c r="I204" s="222"/>
      <c r="J204" s="223">
        <f>ROUND(I204*H204,2)</f>
        <v>0</v>
      </c>
      <c r="K204" s="219" t="s">
        <v>1</v>
      </c>
      <c r="L204" s="43"/>
      <c r="M204" s="224" t="s">
        <v>1</v>
      </c>
      <c r="N204" s="225" t="s">
        <v>38</v>
      </c>
      <c r="O204" s="90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8" t="s">
        <v>129</v>
      </c>
      <c r="AT204" s="228" t="s">
        <v>125</v>
      </c>
      <c r="AU204" s="228" t="s">
        <v>82</v>
      </c>
      <c r="AY204" s="16" t="s">
        <v>123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78</v>
      </c>
      <c r="BK204" s="229">
        <f>ROUND(I204*H204,2)</f>
        <v>0</v>
      </c>
      <c r="BL204" s="16" t="s">
        <v>129</v>
      </c>
      <c r="BM204" s="228" t="s">
        <v>291</v>
      </c>
    </row>
    <row r="205" s="2" customFormat="1" ht="24.15" customHeight="1">
      <c r="A205" s="37"/>
      <c r="B205" s="38"/>
      <c r="C205" s="217" t="s">
        <v>292</v>
      </c>
      <c r="D205" s="217" t="s">
        <v>125</v>
      </c>
      <c r="E205" s="218" t="s">
        <v>293</v>
      </c>
      <c r="F205" s="219" t="s">
        <v>294</v>
      </c>
      <c r="G205" s="220" t="s">
        <v>182</v>
      </c>
      <c r="H205" s="221">
        <v>111.349</v>
      </c>
      <c r="I205" s="222"/>
      <c r="J205" s="223">
        <f>ROUND(I205*H205,2)</f>
        <v>0</v>
      </c>
      <c r="K205" s="219" t="s">
        <v>1</v>
      </c>
      <c r="L205" s="43"/>
      <c r="M205" s="224" t="s">
        <v>1</v>
      </c>
      <c r="N205" s="225" t="s">
        <v>38</v>
      </c>
      <c r="O205" s="90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8" t="s">
        <v>129</v>
      </c>
      <c r="AT205" s="228" t="s">
        <v>125</v>
      </c>
      <c r="AU205" s="228" t="s">
        <v>82</v>
      </c>
      <c r="AY205" s="16" t="s">
        <v>123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6" t="s">
        <v>78</v>
      </c>
      <c r="BK205" s="229">
        <f>ROUND(I205*H205,2)</f>
        <v>0</v>
      </c>
      <c r="BL205" s="16" t="s">
        <v>129</v>
      </c>
      <c r="BM205" s="228" t="s">
        <v>295</v>
      </c>
    </row>
    <row r="206" s="13" customFormat="1">
      <c r="A206" s="13"/>
      <c r="B206" s="230"/>
      <c r="C206" s="231"/>
      <c r="D206" s="232" t="s">
        <v>130</v>
      </c>
      <c r="E206" s="233" t="s">
        <v>1</v>
      </c>
      <c r="F206" s="234" t="s">
        <v>296</v>
      </c>
      <c r="G206" s="231"/>
      <c r="H206" s="235">
        <v>96.361000000000004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130</v>
      </c>
      <c r="AU206" s="241" t="s">
        <v>82</v>
      </c>
      <c r="AV206" s="13" t="s">
        <v>82</v>
      </c>
      <c r="AW206" s="13" t="s">
        <v>30</v>
      </c>
      <c r="AX206" s="13" t="s">
        <v>73</v>
      </c>
      <c r="AY206" s="241" t="s">
        <v>123</v>
      </c>
    </row>
    <row r="207" s="13" customFormat="1">
      <c r="A207" s="13"/>
      <c r="B207" s="230"/>
      <c r="C207" s="231"/>
      <c r="D207" s="232" t="s">
        <v>130</v>
      </c>
      <c r="E207" s="233" t="s">
        <v>1</v>
      </c>
      <c r="F207" s="234" t="s">
        <v>297</v>
      </c>
      <c r="G207" s="231"/>
      <c r="H207" s="235">
        <v>16.471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130</v>
      </c>
      <c r="AU207" s="241" t="s">
        <v>82</v>
      </c>
      <c r="AV207" s="13" t="s">
        <v>82</v>
      </c>
      <c r="AW207" s="13" t="s">
        <v>30</v>
      </c>
      <c r="AX207" s="13" t="s">
        <v>73</v>
      </c>
      <c r="AY207" s="241" t="s">
        <v>123</v>
      </c>
    </row>
    <row r="208" s="13" customFormat="1">
      <c r="A208" s="13"/>
      <c r="B208" s="230"/>
      <c r="C208" s="231"/>
      <c r="D208" s="232" t="s">
        <v>130</v>
      </c>
      <c r="E208" s="233" t="s">
        <v>1</v>
      </c>
      <c r="F208" s="234" t="s">
        <v>298</v>
      </c>
      <c r="G208" s="231"/>
      <c r="H208" s="235">
        <v>-1.4099999999999999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130</v>
      </c>
      <c r="AU208" s="241" t="s">
        <v>82</v>
      </c>
      <c r="AV208" s="13" t="s">
        <v>82</v>
      </c>
      <c r="AW208" s="13" t="s">
        <v>30</v>
      </c>
      <c r="AX208" s="13" t="s">
        <v>73</v>
      </c>
      <c r="AY208" s="241" t="s">
        <v>123</v>
      </c>
    </row>
    <row r="209" s="13" customFormat="1">
      <c r="A209" s="13"/>
      <c r="B209" s="230"/>
      <c r="C209" s="231"/>
      <c r="D209" s="232" t="s">
        <v>130</v>
      </c>
      <c r="E209" s="233" t="s">
        <v>1</v>
      </c>
      <c r="F209" s="234" t="s">
        <v>299</v>
      </c>
      <c r="G209" s="231"/>
      <c r="H209" s="235">
        <v>-0.072999999999999995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130</v>
      </c>
      <c r="AU209" s="241" t="s">
        <v>82</v>
      </c>
      <c r="AV209" s="13" t="s">
        <v>82</v>
      </c>
      <c r="AW209" s="13" t="s">
        <v>30</v>
      </c>
      <c r="AX209" s="13" t="s">
        <v>73</v>
      </c>
      <c r="AY209" s="241" t="s">
        <v>123</v>
      </c>
    </row>
    <row r="210" s="14" customFormat="1">
      <c r="A210" s="14"/>
      <c r="B210" s="242"/>
      <c r="C210" s="243"/>
      <c r="D210" s="232" t="s">
        <v>130</v>
      </c>
      <c r="E210" s="244" t="s">
        <v>1</v>
      </c>
      <c r="F210" s="245" t="s">
        <v>132</v>
      </c>
      <c r="G210" s="243"/>
      <c r="H210" s="246">
        <v>111.34900000000002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2" t="s">
        <v>130</v>
      </c>
      <c r="AU210" s="252" t="s">
        <v>82</v>
      </c>
      <c r="AV210" s="14" t="s">
        <v>129</v>
      </c>
      <c r="AW210" s="14" t="s">
        <v>30</v>
      </c>
      <c r="AX210" s="14" t="s">
        <v>78</v>
      </c>
      <c r="AY210" s="252" t="s">
        <v>123</v>
      </c>
    </row>
    <row r="211" s="2" customFormat="1" ht="24.15" customHeight="1">
      <c r="A211" s="37"/>
      <c r="B211" s="38"/>
      <c r="C211" s="217" t="s">
        <v>212</v>
      </c>
      <c r="D211" s="217" t="s">
        <v>125</v>
      </c>
      <c r="E211" s="218" t="s">
        <v>300</v>
      </c>
      <c r="F211" s="219" t="s">
        <v>301</v>
      </c>
      <c r="G211" s="220" t="s">
        <v>128</v>
      </c>
      <c r="H211" s="221">
        <v>225.59999999999999</v>
      </c>
      <c r="I211" s="222"/>
      <c r="J211" s="223">
        <f>ROUND(I211*H211,2)</f>
        <v>0</v>
      </c>
      <c r="K211" s="219" t="s">
        <v>1</v>
      </c>
      <c r="L211" s="43"/>
      <c r="M211" s="224" t="s">
        <v>1</v>
      </c>
      <c r="N211" s="225" t="s">
        <v>38</v>
      </c>
      <c r="O211" s="90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8" t="s">
        <v>129</v>
      </c>
      <c r="AT211" s="228" t="s">
        <v>125</v>
      </c>
      <c r="AU211" s="228" t="s">
        <v>82</v>
      </c>
      <c r="AY211" s="16" t="s">
        <v>123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6" t="s">
        <v>78</v>
      </c>
      <c r="BK211" s="229">
        <f>ROUND(I211*H211,2)</f>
        <v>0</v>
      </c>
      <c r="BL211" s="16" t="s">
        <v>129</v>
      </c>
      <c r="BM211" s="228" t="s">
        <v>302</v>
      </c>
    </row>
    <row r="212" s="13" customFormat="1">
      <c r="A212" s="13"/>
      <c r="B212" s="230"/>
      <c r="C212" s="231"/>
      <c r="D212" s="232" t="s">
        <v>130</v>
      </c>
      <c r="E212" s="233" t="s">
        <v>1</v>
      </c>
      <c r="F212" s="234" t="s">
        <v>131</v>
      </c>
      <c r="G212" s="231"/>
      <c r="H212" s="235">
        <v>225.59999999999999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130</v>
      </c>
      <c r="AU212" s="241" t="s">
        <v>82</v>
      </c>
      <c r="AV212" s="13" t="s">
        <v>82</v>
      </c>
      <c r="AW212" s="13" t="s">
        <v>30</v>
      </c>
      <c r="AX212" s="13" t="s">
        <v>73</v>
      </c>
      <c r="AY212" s="241" t="s">
        <v>123</v>
      </c>
    </row>
    <row r="213" s="14" customFormat="1">
      <c r="A213" s="14"/>
      <c r="B213" s="242"/>
      <c r="C213" s="243"/>
      <c r="D213" s="232" t="s">
        <v>130</v>
      </c>
      <c r="E213" s="244" t="s">
        <v>1</v>
      </c>
      <c r="F213" s="245" t="s">
        <v>132</v>
      </c>
      <c r="G213" s="243"/>
      <c r="H213" s="246">
        <v>225.59999999999999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2" t="s">
        <v>130</v>
      </c>
      <c r="AU213" s="252" t="s">
        <v>82</v>
      </c>
      <c r="AV213" s="14" t="s">
        <v>129</v>
      </c>
      <c r="AW213" s="14" t="s">
        <v>30</v>
      </c>
      <c r="AX213" s="14" t="s">
        <v>78</v>
      </c>
      <c r="AY213" s="252" t="s">
        <v>123</v>
      </c>
    </row>
    <row r="214" s="2" customFormat="1" ht="24.15" customHeight="1">
      <c r="A214" s="37"/>
      <c r="B214" s="38"/>
      <c r="C214" s="217" t="s">
        <v>303</v>
      </c>
      <c r="D214" s="217" t="s">
        <v>125</v>
      </c>
      <c r="E214" s="218" t="s">
        <v>304</v>
      </c>
      <c r="F214" s="219" t="s">
        <v>305</v>
      </c>
      <c r="G214" s="220" t="s">
        <v>128</v>
      </c>
      <c r="H214" s="221">
        <v>225.59999999999999</v>
      </c>
      <c r="I214" s="222"/>
      <c r="J214" s="223">
        <f>ROUND(I214*H214,2)</f>
        <v>0</v>
      </c>
      <c r="K214" s="219" t="s">
        <v>1</v>
      </c>
      <c r="L214" s="43"/>
      <c r="M214" s="224" t="s">
        <v>1</v>
      </c>
      <c r="N214" s="225" t="s">
        <v>38</v>
      </c>
      <c r="O214" s="90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8" t="s">
        <v>129</v>
      </c>
      <c r="AT214" s="228" t="s">
        <v>125</v>
      </c>
      <c r="AU214" s="228" t="s">
        <v>82</v>
      </c>
      <c r="AY214" s="16" t="s">
        <v>123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78</v>
      </c>
      <c r="BK214" s="229">
        <f>ROUND(I214*H214,2)</f>
        <v>0</v>
      </c>
      <c r="BL214" s="16" t="s">
        <v>129</v>
      </c>
      <c r="BM214" s="228" t="s">
        <v>306</v>
      </c>
    </row>
    <row r="215" s="2" customFormat="1" ht="16.5" customHeight="1">
      <c r="A215" s="37"/>
      <c r="B215" s="38"/>
      <c r="C215" s="253" t="s">
        <v>216</v>
      </c>
      <c r="D215" s="253" t="s">
        <v>307</v>
      </c>
      <c r="E215" s="254" t="s">
        <v>308</v>
      </c>
      <c r="F215" s="255" t="s">
        <v>309</v>
      </c>
      <c r="G215" s="256" t="s">
        <v>310</v>
      </c>
      <c r="H215" s="257">
        <v>7.3090000000000002</v>
      </c>
      <c r="I215" s="258"/>
      <c r="J215" s="259">
        <f>ROUND(I215*H215,2)</f>
        <v>0</v>
      </c>
      <c r="K215" s="255" t="s">
        <v>1</v>
      </c>
      <c r="L215" s="260"/>
      <c r="M215" s="261" t="s">
        <v>1</v>
      </c>
      <c r="N215" s="262" t="s">
        <v>38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142</v>
      </c>
      <c r="AT215" s="228" t="s">
        <v>307</v>
      </c>
      <c r="AU215" s="228" t="s">
        <v>82</v>
      </c>
      <c r="AY215" s="16" t="s">
        <v>123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78</v>
      </c>
      <c r="BK215" s="229">
        <f>ROUND(I215*H215,2)</f>
        <v>0</v>
      </c>
      <c r="BL215" s="16" t="s">
        <v>129</v>
      </c>
      <c r="BM215" s="228" t="s">
        <v>311</v>
      </c>
    </row>
    <row r="216" s="13" customFormat="1">
      <c r="A216" s="13"/>
      <c r="B216" s="230"/>
      <c r="C216" s="231"/>
      <c r="D216" s="232" t="s">
        <v>130</v>
      </c>
      <c r="E216" s="233" t="s">
        <v>1</v>
      </c>
      <c r="F216" s="234" t="s">
        <v>312</v>
      </c>
      <c r="G216" s="231"/>
      <c r="H216" s="235">
        <v>7.3090000000000002</v>
      </c>
      <c r="I216" s="236"/>
      <c r="J216" s="231"/>
      <c r="K216" s="231"/>
      <c r="L216" s="237"/>
      <c r="M216" s="238"/>
      <c r="N216" s="239"/>
      <c r="O216" s="239"/>
      <c r="P216" s="239"/>
      <c r="Q216" s="239"/>
      <c r="R216" s="239"/>
      <c r="S216" s="239"/>
      <c r="T216" s="24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1" t="s">
        <v>130</v>
      </c>
      <c r="AU216" s="241" t="s">
        <v>82</v>
      </c>
      <c r="AV216" s="13" t="s">
        <v>82</v>
      </c>
      <c r="AW216" s="13" t="s">
        <v>30</v>
      </c>
      <c r="AX216" s="13" t="s">
        <v>73</v>
      </c>
      <c r="AY216" s="241" t="s">
        <v>123</v>
      </c>
    </row>
    <row r="217" s="14" customFormat="1">
      <c r="A217" s="14"/>
      <c r="B217" s="242"/>
      <c r="C217" s="243"/>
      <c r="D217" s="232" t="s">
        <v>130</v>
      </c>
      <c r="E217" s="244" t="s">
        <v>1</v>
      </c>
      <c r="F217" s="245" t="s">
        <v>132</v>
      </c>
      <c r="G217" s="243"/>
      <c r="H217" s="246">
        <v>7.3090000000000002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2" t="s">
        <v>130</v>
      </c>
      <c r="AU217" s="252" t="s">
        <v>82</v>
      </c>
      <c r="AV217" s="14" t="s">
        <v>129</v>
      </c>
      <c r="AW217" s="14" t="s">
        <v>30</v>
      </c>
      <c r="AX217" s="14" t="s">
        <v>78</v>
      </c>
      <c r="AY217" s="252" t="s">
        <v>123</v>
      </c>
    </row>
    <row r="218" s="12" customFormat="1" ht="22.8" customHeight="1">
      <c r="A218" s="12"/>
      <c r="B218" s="201"/>
      <c r="C218" s="202"/>
      <c r="D218" s="203" t="s">
        <v>72</v>
      </c>
      <c r="E218" s="215" t="s">
        <v>129</v>
      </c>
      <c r="F218" s="215" t="s">
        <v>313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SUM(P219:P228)</f>
        <v>0</v>
      </c>
      <c r="Q218" s="209"/>
      <c r="R218" s="210">
        <f>SUM(R219:R228)</f>
        <v>0</v>
      </c>
      <c r="S218" s="209"/>
      <c r="T218" s="211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78</v>
      </c>
      <c r="AT218" s="213" t="s">
        <v>72</v>
      </c>
      <c r="AU218" s="213" t="s">
        <v>78</v>
      </c>
      <c r="AY218" s="212" t="s">
        <v>123</v>
      </c>
      <c r="BK218" s="214">
        <f>SUM(BK219:BK228)</f>
        <v>0</v>
      </c>
    </row>
    <row r="219" s="2" customFormat="1" ht="24.15" customHeight="1">
      <c r="A219" s="37"/>
      <c r="B219" s="38"/>
      <c r="C219" s="217" t="s">
        <v>314</v>
      </c>
      <c r="D219" s="217" t="s">
        <v>125</v>
      </c>
      <c r="E219" s="218" t="s">
        <v>315</v>
      </c>
      <c r="F219" s="219" t="s">
        <v>316</v>
      </c>
      <c r="G219" s="220" t="s">
        <v>182</v>
      </c>
      <c r="H219" s="221">
        <v>27.145</v>
      </c>
      <c r="I219" s="222"/>
      <c r="J219" s="223">
        <f>ROUND(I219*H219,2)</f>
        <v>0</v>
      </c>
      <c r="K219" s="219" t="s">
        <v>1</v>
      </c>
      <c r="L219" s="43"/>
      <c r="M219" s="224" t="s">
        <v>1</v>
      </c>
      <c r="N219" s="225" t="s">
        <v>38</v>
      </c>
      <c r="O219" s="90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8" t="s">
        <v>129</v>
      </c>
      <c r="AT219" s="228" t="s">
        <v>125</v>
      </c>
      <c r="AU219" s="228" t="s">
        <v>82</v>
      </c>
      <c r="AY219" s="16" t="s">
        <v>123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78</v>
      </c>
      <c r="BK219" s="229">
        <f>ROUND(I219*H219,2)</f>
        <v>0</v>
      </c>
      <c r="BL219" s="16" t="s">
        <v>129</v>
      </c>
      <c r="BM219" s="228" t="s">
        <v>317</v>
      </c>
    </row>
    <row r="220" s="13" customFormat="1">
      <c r="A220" s="13"/>
      <c r="B220" s="230"/>
      <c r="C220" s="231"/>
      <c r="D220" s="232" t="s">
        <v>130</v>
      </c>
      <c r="E220" s="233" t="s">
        <v>1</v>
      </c>
      <c r="F220" s="234" t="s">
        <v>318</v>
      </c>
      <c r="G220" s="231"/>
      <c r="H220" s="235">
        <v>22.620000000000001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130</v>
      </c>
      <c r="AU220" s="241" t="s">
        <v>82</v>
      </c>
      <c r="AV220" s="13" t="s">
        <v>82</v>
      </c>
      <c r="AW220" s="13" t="s">
        <v>30</v>
      </c>
      <c r="AX220" s="13" t="s">
        <v>73</v>
      </c>
      <c r="AY220" s="241" t="s">
        <v>123</v>
      </c>
    </row>
    <row r="221" s="13" customFormat="1">
      <c r="A221" s="13"/>
      <c r="B221" s="230"/>
      <c r="C221" s="231"/>
      <c r="D221" s="232" t="s">
        <v>130</v>
      </c>
      <c r="E221" s="233" t="s">
        <v>1</v>
      </c>
      <c r="F221" s="234" t="s">
        <v>319</v>
      </c>
      <c r="G221" s="231"/>
      <c r="H221" s="235">
        <v>4.5250000000000004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130</v>
      </c>
      <c r="AU221" s="241" t="s">
        <v>82</v>
      </c>
      <c r="AV221" s="13" t="s">
        <v>82</v>
      </c>
      <c r="AW221" s="13" t="s">
        <v>30</v>
      </c>
      <c r="AX221" s="13" t="s">
        <v>73</v>
      </c>
      <c r="AY221" s="241" t="s">
        <v>123</v>
      </c>
    </row>
    <row r="222" s="14" customFormat="1">
      <c r="A222" s="14"/>
      <c r="B222" s="242"/>
      <c r="C222" s="243"/>
      <c r="D222" s="232" t="s">
        <v>130</v>
      </c>
      <c r="E222" s="244" t="s">
        <v>1</v>
      </c>
      <c r="F222" s="245" t="s">
        <v>132</v>
      </c>
      <c r="G222" s="243"/>
      <c r="H222" s="246">
        <v>27.145000000000003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2" t="s">
        <v>130</v>
      </c>
      <c r="AU222" s="252" t="s">
        <v>82</v>
      </c>
      <c r="AV222" s="14" t="s">
        <v>129</v>
      </c>
      <c r="AW222" s="14" t="s">
        <v>30</v>
      </c>
      <c r="AX222" s="14" t="s">
        <v>78</v>
      </c>
      <c r="AY222" s="252" t="s">
        <v>123</v>
      </c>
    </row>
    <row r="223" s="2" customFormat="1" ht="24.15" customHeight="1">
      <c r="A223" s="37"/>
      <c r="B223" s="38"/>
      <c r="C223" s="217" t="s">
        <v>219</v>
      </c>
      <c r="D223" s="217" t="s">
        <v>125</v>
      </c>
      <c r="E223" s="218" t="s">
        <v>320</v>
      </c>
      <c r="F223" s="219" t="s">
        <v>321</v>
      </c>
      <c r="G223" s="220" t="s">
        <v>182</v>
      </c>
      <c r="H223" s="221">
        <v>0.69999999999999996</v>
      </c>
      <c r="I223" s="222"/>
      <c r="J223" s="223">
        <f>ROUND(I223*H223,2)</f>
        <v>0</v>
      </c>
      <c r="K223" s="219" t="s">
        <v>1</v>
      </c>
      <c r="L223" s="43"/>
      <c r="M223" s="224" t="s">
        <v>1</v>
      </c>
      <c r="N223" s="225" t="s">
        <v>38</v>
      </c>
      <c r="O223" s="90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8" t="s">
        <v>129</v>
      </c>
      <c r="AT223" s="228" t="s">
        <v>125</v>
      </c>
      <c r="AU223" s="228" t="s">
        <v>82</v>
      </c>
      <c r="AY223" s="16" t="s">
        <v>123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78</v>
      </c>
      <c r="BK223" s="229">
        <f>ROUND(I223*H223,2)</f>
        <v>0</v>
      </c>
      <c r="BL223" s="16" t="s">
        <v>129</v>
      </c>
      <c r="BM223" s="228" t="s">
        <v>322</v>
      </c>
    </row>
    <row r="224" s="13" customFormat="1">
      <c r="A224" s="13"/>
      <c r="B224" s="230"/>
      <c r="C224" s="231"/>
      <c r="D224" s="232" t="s">
        <v>130</v>
      </c>
      <c r="E224" s="233" t="s">
        <v>1</v>
      </c>
      <c r="F224" s="234" t="s">
        <v>323</v>
      </c>
      <c r="G224" s="231"/>
      <c r="H224" s="235">
        <v>0.69999999999999996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130</v>
      </c>
      <c r="AU224" s="241" t="s">
        <v>82</v>
      </c>
      <c r="AV224" s="13" t="s">
        <v>82</v>
      </c>
      <c r="AW224" s="13" t="s">
        <v>30</v>
      </c>
      <c r="AX224" s="13" t="s">
        <v>73</v>
      </c>
      <c r="AY224" s="241" t="s">
        <v>123</v>
      </c>
    </row>
    <row r="225" s="14" customFormat="1">
      <c r="A225" s="14"/>
      <c r="B225" s="242"/>
      <c r="C225" s="243"/>
      <c r="D225" s="232" t="s">
        <v>130</v>
      </c>
      <c r="E225" s="244" t="s">
        <v>1</v>
      </c>
      <c r="F225" s="245" t="s">
        <v>132</v>
      </c>
      <c r="G225" s="243"/>
      <c r="H225" s="246">
        <v>0.69999999999999996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130</v>
      </c>
      <c r="AU225" s="252" t="s">
        <v>82</v>
      </c>
      <c r="AV225" s="14" t="s">
        <v>129</v>
      </c>
      <c r="AW225" s="14" t="s">
        <v>30</v>
      </c>
      <c r="AX225" s="14" t="s">
        <v>78</v>
      </c>
      <c r="AY225" s="252" t="s">
        <v>123</v>
      </c>
    </row>
    <row r="226" s="2" customFormat="1" ht="16.5" customHeight="1">
      <c r="A226" s="37"/>
      <c r="B226" s="38"/>
      <c r="C226" s="217" t="s">
        <v>324</v>
      </c>
      <c r="D226" s="217" t="s">
        <v>125</v>
      </c>
      <c r="E226" s="218" t="s">
        <v>325</v>
      </c>
      <c r="F226" s="219" t="s">
        <v>326</v>
      </c>
      <c r="G226" s="220" t="s">
        <v>128</v>
      </c>
      <c r="H226" s="221">
        <v>4.7999999999999998</v>
      </c>
      <c r="I226" s="222"/>
      <c r="J226" s="223">
        <f>ROUND(I226*H226,2)</f>
        <v>0</v>
      </c>
      <c r="K226" s="219" t="s">
        <v>1</v>
      </c>
      <c r="L226" s="43"/>
      <c r="M226" s="224" t="s">
        <v>1</v>
      </c>
      <c r="N226" s="225" t="s">
        <v>38</v>
      </c>
      <c r="O226" s="90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8" t="s">
        <v>129</v>
      </c>
      <c r="AT226" s="228" t="s">
        <v>125</v>
      </c>
      <c r="AU226" s="228" t="s">
        <v>82</v>
      </c>
      <c r="AY226" s="16" t="s">
        <v>123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6" t="s">
        <v>78</v>
      </c>
      <c r="BK226" s="229">
        <f>ROUND(I226*H226,2)</f>
        <v>0</v>
      </c>
      <c r="BL226" s="16" t="s">
        <v>129</v>
      </c>
      <c r="BM226" s="228" t="s">
        <v>327</v>
      </c>
    </row>
    <row r="227" s="13" customFormat="1">
      <c r="A227" s="13"/>
      <c r="B227" s="230"/>
      <c r="C227" s="231"/>
      <c r="D227" s="232" t="s">
        <v>130</v>
      </c>
      <c r="E227" s="233" t="s">
        <v>1</v>
      </c>
      <c r="F227" s="234" t="s">
        <v>328</v>
      </c>
      <c r="G227" s="231"/>
      <c r="H227" s="235">
        <v>4.7999999999999998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130</v>
      </c>
      <c r="AU227" s="241" t="s">
        <v>82</v>
      </c>
      <c r="AV227" s="13" t="s">
        <v>82</v>
      </c>
      <c r="AW227" s="13" t="s">
        <v>30</v>
      </c>
      <c r="AX227" s="13" t="s">
        <v>73</v>
      </c>
      <c r="AY227" s="241" t="s">
        <v>123</v>
      </c>
    </row>
    <row r="228" s="14" customFormat="1">
      <c r="A228" s="14"/>
      <c r="B228" s="242"/>
      <c r="C228" s="243"/>
      <c r="D228" s="232" t="s">
        <v>130</v>
      </c>
      <c r="E228" s="244" t="s">
        <v>1</v>
      </c>
      <c r="F228" s="245" t="s">
        <v>132</v>
      </c>
      <c r="G228" s="243"/>
      <c r="H228" s="246">
        <v>4.7999999999999998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2" t="s">
        <v>130</v>
      </c>
      <c r="AU228" s="252" t="s">
        <v>82</v>
      </c>
      <c r="AV228" s="14" t="s">
        <v>129</v>
      </c>
      <c r="AW228" s="14" t="s">
        <v>30</v>
      </c>
      <c r="AX228" s="14" t="s">
        <v>78</v>
      </c>
      <c r="AY228" s="252" t="s">
        <v>123</v>
      </c>
    </row>
    <row r="229" s="12" customFormat="1" ht="22.8" customHeight="1">
      <c r="A229" s="12"/>
      <c r="B229" s="201"/>
      <c r="C229" s="202"/>
      <c r="D229" s="203" t="s">
        <v>72</v>
      </c>
      <c r="E229" s="215" t="s">
        <v>143</v>
      </c>
      <c r="F229" s="215" t="s">
        <v>329</v>
      </c>
      <c r="G229" s="202"/>
      <c r="H229" s="202"/>
      <c r="I229" s="205"/>
      <c r="J229" s="216">
        <f>BK229</f>
        <v>0</v>
      </c>
      <c r="K229" s="202"/>
      <c r="L229" s="207"/>
      <c r="M229" s="208"/>
      <c r="N229" s="209"/>
      <c r="O229" s="209"/>
      <c r="P229" s="210">
        <f>SUM(P230:P233)</f>
        <v>0</v>
      </c>
      <c r="Q229" s="209"/>
      <c r="R229" s="210">
        <f>SUM(R230:R233)</f>
        <v>0</v>
      </c>
      <c r="S229" s="209"/>
      <c r="T229" s="211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78</v>
      </c>
      <c r="AT229" s="213" t="s">
        <v>72</v>
      </c>
      <c r="AU229" s="213" t="s">
        <v>78</v>
      </c>
      <c r="AY229" s="212" t="s">
        <v>123</v>
      </c>
      <c r="BK229" s="214">
        <f>SUM(BK230:BK233)</f>
        <v>0</v>
      </c>
    </row>
    <row r="230" s="2" customFormat="1" ht="24.15" customHeight="1">
      <c r="A230" s="37"/>
      <c r="B230" s="38"/>
      <c r="C230" s="217" t="s">
        <v>223</v>
      </c>
      <c r="D230" s="217" t="s">
        <v>125</v>
      </c>
      <c r="E230" s="218" t="s">
        <v>330</v>
      </c>
      <c r="F230" s="219" t="s">
        <v>331</v>
      </c>
      <c r="G230" s="220" t="s">
        <v>128</v>
      </c>
      <c r="H230" s="221">
        <v>317.30000000000001</v>
      </c>
      <c r="I230" s="222"/>
      <c r="J230" s="223">
        <f>ROUND(I230*H230,2)</f>
        <v>0</v>
      </c>
      <c r="K230" s="219" t="s">
        <v>1</v>
      </c>
      <c r="L230" s="43"/>
      <c r="M230" s="224" t="s">
        <v>1</v>
      </c>
      <c r="N230" s="225" t="s">
        <v>38</v>
      </c>
      <c r="O230" s="90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8" t="s">
        <v>129</v>
      </c>
      <c r="AT230" s="228" t="s">
        <v>125</v>
      </c>
      <c r="AU230" s="228" t="s">
        <v>82</v>
      </c>
      <c r="AY230" s="16" t="s">
        <v>123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6" t="s">
        <v>78</v>
      </c>
      <c r="BK230" s="229">
        <f>ROUND(I230*H230,2)</f>
        <v>0</v>
      </c>
      <c r="BL230" s="16" t="s">
        <v>129</v>
      </c>
      <c r="BM230" s="228" t="s">
        <v>332</v>
      </c>
    </row>
    <row r="231" s="13" customFormat="1">
      <c r="A231" s="13"/>
      <c r="B231" s="230"/>
      <c r="C231" s="231"/>
      <c r="D231" s="232" t="s">
        <v>130</v>
      </c>
      <c r="E231" s="233" t="s">
        <v>1</v>
      </c>
      <c r="F231" s="234" t="s">
        <v>161</v>
      </c>
      <c r="G231" s="231"/>
      <c r="H231" s="235">
        <v>317.30000000000001</v>
      </c>
      <c r="I231" s="236"/>
      <c r="J231" s="231"/>
      <c r="K231" s="231"/>
      <c r="L231" s="237"/>
      <c r="M231" s="238"/>
      <c r="N231" s="239"/>
      <c r="O231" s="239"/>
      <c r="P231" s="239"/>
      <c r="Q231" s="239"/>
      <c r="R231" s="239"/>
      <c r="S231" s="239"/>
      <c r="T231" s="24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1" t="s">
        <v>130</v>
      </c>
      <c r="AU231" s="241" t="s">
        <v>82</v>
      </c>
      <c r="AV231" s="13" t="s">
        <v>82</v>
      </c>
      <c r="AW231" s="13" t="s">
        <v>30</v>
      </c>
      <c r="AX231" s="13" t="s">
        <v>73</v>
      </c>
      <c r="AY231" s="241" t="s">
        <v>123</v>
      </c>
    </row>
    <row r="232" s="14" customFormat="1">
      <c r="A232" s="14"/>
      <c r="B232" s="242"/>
      <c r="C232" s="243"/>
      <c r="D232" s="232" t="s">
        <v>130</v>
      </c>
      <c r="E232" s="244" t="s">
        <v>1</v>
      </c>
      <c r="F232" s="245" t="s">
        <v>132</v>
      </c>
      <c r="G232" s="243"/>
      <c r="H232" s="246">
        <v>317.30000000000001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2" t="s">
        <v>130</v>
      </c>
      <c r="AU232" s="252" t="s">
        <v>82</v>
      </c>
      <c r="AV232" s="14" t="s">
        <v>129</v>
      </c>
      <c r="AW232" s="14" t="s">
        <v>30</v>
      </c>
      <c r="AX232" s="14" t="s">
        <v>78</v>
      </c>
      <c r="AY232" s="252" t="s">
        <v>123</v>
      </c>
    </row>
    <row r="233" s="2" customFormat="1" ht="24.15" customHeight="1">
      <c r="A233" s="37"/>
      <c r="B233" s="38"/>
      <c r="C233" s="217" t="s">
        <v>333</v>
      </c>
      <c r="D233" s="217" t="s">
        <v>125</v>
      </c>
      <c r="E233" s="218" t="s">
        <v>334</v>
      </c>
      <c r="F233" s="219" t="s">
        <v>335</v>
      </c>
      <c r="G233" s="220" t="s">
        <v>128</v>
      </c>
      <c r="H233" s="221">
        <v>317.30000000000001</v>
      </c>
      <c r="I233" s="222"/>
      <c r="J233" s="223">
        <f>ROUND(I233*H233,2)</f>
        <v>0</v>
      </c>
      <c r="K233" s="219" t="s">
        <v>1</v>
      </c>
      <c r="L233" s="43"/>
      <c r="M233" s="224" t="s">
        <v>1</v>
      </c>
      <c r="N233" s="225" t="s">
        <v>38</v>
      </c>
      <c r="O233" s="90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8" t="s">
        <v>129</v>
      </c>
      <c r="AT233" s="228" t="s">
        <v>125</v>
      </c>
      <c r="AU233" s="228" t="s">
        <v>82</v>
      </c>
      <c r="AY233" s="16" t="s">
        <v>123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6" t="s">
        <v>78</v>
      </c>
      <c r="BK233" s="229">
        <f>ROUND(I233*H233,2)</f>
        <v>0</v>
      </c>
      <c r="BL233" s="16" t="s">
        <v>129</v>
      </c>
      <c r="BM233" s="228" t="s">
        <v>336</v>
      </c>
    </row>
    <row r="234" s="12" customFormat="1" ht="22.8" customHeight="1">
      <c r="A234" s="12"/>
      <c r="B234" s="201"/>
      <c r="C234" s="202"/>
      <c r="D234" s="203" t="s">
        <v>72</v>
      </c>
      <c r="E234" s="215" t="s">
        <v>142</v>
      </c>
      <c r="F234" s="215" t="s">
        <v>337</v>
      </c>
      <c r="G234" s="202"/>
      <c r="H234" s="202"/>
      <c r="I234" s="205"/>
      <c r="J234" s="216">
        <f>BK234</f>
        <v>0</v>
      </c>
      <c r="K234" s="202"/>
      <c r="L234" s="207"/>
      <c r="M234" s="208"/>
      <c r="N234" s="209"/>
      <c r="O234" s="209"/>
      <c r="P234" s="210">
        <f>SUM(P235:P305)</f>
        <v>0</v>
      </c>
      <c r="Q234" s="209"/>
      <c r="R234" s="210">
        <f>SUM(R235:R305)</f>
        <v>0</v>
      </c>
      <c r="S234" s="209"/>
      <c r="T234" s="211">
        <f>SUM(T235:T305)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2" t="s">
        <v>78</v>
      </c>
      <c r="AT234" s="213" t="s">
        <v>72</v>
      </c>
      <c r="AU234" s="213" t="s">
        <v>78</v>
      </c>
      <c r="AY234" s="212" t="s">
        <v>123</v>
      </c>
      <c r="BK234" s="214">
        <f>SUM(BK235:BK305)</f>
        <v>0</v>
      </c>
    </row>
    <row r="235" s="2" customFormat="1" ht="24.15" customHeight="1">
      <c r="A235" s="37"/>
      <c r="B235" s="38"/>
      <c r="C235" s="217" t="s">
        <v>226</v>
      </c>
      <c r="D235" s="217" t="s">
        <v>125</v>
      </c>
      <c r="E235" s="218" t="s">
        <v>338</v>
      </c>
      <c r="F235" s="219" t="s">
        <v>339</v>
      </c>
      <c r="G235" s="220" t="s">
        <v>135</v>
      </c>
      <c r="H235" s="221">
        <v>1</v>
      </c>
      <c r="I235" s="222"/>
      <c r="J235" s="223">
        <f>ROUND(I235*H235,2)</f>
        <v>0</v>
      </c>
      <c r="K235" s="219" t="s">
        <v>1</v>
      </c>
      <c r="L235" s="43"/>
      <c r="M235" s="224" t="s">
        <v>1</v>
      </c>
      <c r="N235" s="225" t="s">
        <v>38</v>
      </c>
      <c r="O235" s="90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8" t="s">
        <v>129</v>
      </c>
      <c r="AT235" s="228" t="s">
        <v>125</v>
      </c>
      <c r="AU235" s="228" t="s">
        <v>82</v>
      </c>
      <c r="AY235" s="16" t="s">
        <v>123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6" t="s">
        <v>78</v>
      </c>
      <c r="BK235" s="229">
        <f>ROUND(I235*H235,2)</f>
        <v>0</v>
      </c>
      <c r="BL235" s="16" t="s">
        <v>129</v>
      </c>
      <c r="BM235" s="228" t="s">
        <v>340</v>
      </c>
    </row>
    <row r="236" s="2" customFormat="1" ht="24.15" customHeight="1">
      <c r="A236" s="37"/>
      <c r="B236" s="38"/>
      <c r="C236" s="217" t="s">
        <v>341</v>
      </c>
      <c r="D236" s="217" t="s">
        <v>125</v>
      </c>
      <c r="E236" s="218" t="s">
        <v>342</v>
      </c>
      <c r="F236" s="219" t="s">
        <v>343</v>
      </c>
      <c r="G236" s="220" t="s">
        <v>135</v>
      </c>
      <c r="H236" s="221">
        <v>1</v>
      </c>
      <c r="I236" s="222"/>
      <c r="J236" s="223">
        <f>ROUND(I236*H236,2)</f>
        <v>0</v>
      </c>
      <c r="K236" s="219" t="s">
        <v>1</v>
      </c>
      <c r="L236" s="43"/>
      <c r="M236" s="224" t="s">
        <v>1</v>
      </c>
      <c r="N236" s="225" t="s">
        <v>38</v>
      </c>
      <c r="O236" s="90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8" t="s">
        <v>129</v>
      </c>
      <c r="AT236" s="228" t="s">
        <v>125</v>
      </c>
      <c r="AU236" s="228" t="s">
        <v>82</v>
      </c>
      <c r="AY236" s="16" t="s">
        <v>123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6" t="s">
        <v>78</v>
      </c>
      <c r="BK236" s="229">
        <f>ROUND(I236*H236,2)</f>
        <v>0</v>
      </c>
      <c r="BL236" s="16" t="s">
        <v>129</v>
      </c>
      <c r="BM236" s="228" t="s">
        <v>344</v>
      </c>
    </row>
    <row r="237" s="2" customFormat="1" ht="33" customHeight="1">
      <c r="A237" s="37"/>
      <c r="B237" s="38"/>
      <c r="C237" s="253" t="s">
        <v>230</v>
      </c>
      <c r="D237" s="253" t="s">
        <v>307</v>
      </c>
      <c r="E237" s="254" t="s">
        <v>345</v>
      </c>
      <c r="F237" s="255" t="s">
        <v>346</v>
      </c>
      <c r="G237" s="256" t="s">
        <v>135</v>
      </c>
      <c r="H237" s="257">
        <v>1.01</v>
      </c>
      <c r="I237" s="258"/>
      <c r="J237" s="259">
        <f>ROUND(I237*H237,2)</f>
        <v>0</v>
      </c>
      <c r="K237" s="255" t="s">
        <v>1</v>
      </c>
      <c r="L237" s="260"/>
      <c r="M237" s="261" t="s">
        <v>1</v>
      </c>
      <c r="N237" s="262" t="s">
        <v>38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142</v>
      </c>
      <c r="AT237" s="228" t="s">
        <v>307</v>
      </c>
      <c r="AU237" s="228" t="s">
        <v>82</v>
      </c>
      <c r="AY237" s="16" t="s">
        <v>123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78</v>
      </c>
      <c r="BK237" s="229">
        <f>ROUND(I237*H237,2)</f>
        <v>0</v>
      </c>
      <c r="BL237" s="16" t="s">
        <v>129</v>
      </c>
      <c r="BM237" s="228" t="s">
        <v>347</v>
      </c>
    </row>
    <row r="238" s="2" customFormat="1" ht="24.15" customHeight="1">
      <c r="A238" s="37"/>
      <c r="B238" s="38"/>
      <c r="C238" s="217" t="s">
        <v>348</v>
      </c>
      <c r="D238" s="217" t="s">
        <v>125</v>
      </c>
      <c r="E238" s="218" t="s">
        <v>349</v>
      </c>
      <c r="F238" s="219" t="s">
        <v>350</v>
      </c>
      <c r="G238" s="220" t="s">
        <v>173</v>
      </c>
      <c r="H238" s="221">
        <v>90.5</v>
      </c>
      <c r="I238" s="222"/>
      <c r="J238" s="223">
        <f>ROUND(I238*H238,2)</f>
        <v>0</v>
      </c>
      <c r="K238" s="219" t="s">
        <v>1</v>
      </c>
      <c r="L238" s="43"/>
      <c r="M238" s="224" t="s">
        <v>1</v>
      </c>
      <c r="N238" s="225" t="s">
        <v>38</v>
      </c>
      <c r="O238" s="90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8" t="s">
        <v>129</v>
      </c>
      <c r="AT238" s="228" t="s">
        <v>125</v>
      </c>
      <c r="AU238" s="228" t="s">
        <v>82</v>
      </c>
      <c r="AY238" s="16" t="s">
        <v>123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6" t="s">
        <v>78</v>
      </c>
      <c r="BK238" s="229">
        <f>ROUND(I238*H238,2)</f>
        <v>0</v>
      </c>
      <c r="BL238" s="16" t="s">
        <v>129</v>
      </c>
      <c r="BM238" s="228" t="s">
        <v>351</v>
      </c>
    </row>
    <row r="239" s="2" customFormat="1" ht="24.15" customHeight="1">
      <c r="A239" s="37"/>
      <c r="B239" s="38"/>
      <c r="C239" s="253" t="s">
        <v>233</v>
      </c>
      <c r="D239" s="253" t="s">
        <v>307</v>
      </c>
      <c r="E239" s="254" t="s">
        <v>352</v>
      </c>
      <c r="F239" s="255" t="s">
        <v>353</v>
      </c>
      <c r="G239" s="256" t="s">
        <v>173</v>
      </c>
      <c r="H239" s="257">
        <v>93.215000000000003</v>
      </c>
      <c r="I239" s="258"/>
      <c r="J239" s="259">
        <f>ROUND(I239*H239,2)</f>
        <v>0</v>
      </c>
      <c r="K239" s="255" t="s">
        <v>1</v>
      </c>
      <c r="L239" s="260"/>
      <c r="M239" s="261" t="s">
        <v>1</v>
      </c>
      <c r="N239" s="262" t="s">
        <v>38</v>
      </c>
      <c r="O239" s="90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8" t="s">
        <v>142</v>
      </c>
      <c r="AT239" s="228" t="s">
        <v>307</v>
      </c>
      <c r="AU239" s="228" t="s">
        <v>82</v>
      </c>
      <c r="AY239" s="16" t="s">
        <v>123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6" t="s">
        <v>78</v>
      </c>
      <c r="BK239" s="229">
        <f>ROUND(I239*H239,2)</f>
        <v>0</v>
      </c>
      <c r="BL239" s="16" t="s">
        <v>129</v>
      </c>
      <c r="BM239" s="228" t="s">
        <v>354</v>
      </c>
    </row>
    <row r="240" s="13" customFormat="1">
      <c r="A240" s="13"/>
      <c r="B240" s="230"/>
      <c r="C240" s="231"/>
      <c r="D240" s="232" t="s">
        <v>130</v>
      </c>
      <c r="E240" s="233" t="s">
        <v>1</v>
      </c>
      <c r="F240" s="234" t="s">
        <v>355</v>
      </c>
      <c r="G240" s="231"/>
      <c r="H240" s="235">
        <v>93.215000000000003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130</v>
      </c>
      <c r="AU240" s="241" t="s">
        <v>82</v>
      </c>
      <c r="AV240" s="13" t="s">
        <v>82</v>
      </c>
      <c r="AW240" s="13" t="s">
        <v>30</v>
      </c>
      <c r="AX240" s="13" t="s">
        <v>73</v>
      </c>
      <c r="AY240" s="241" t="s">
        <v>123</v>
      </c>
    </row>
    <row r="241" s="14" customFormat="1">
      <c r="A241" s="14"/>
      <c r="B241" s="242"/>
      <c r="C241" s="243"/>
      <c r="D241" s="232" t="s">
        <v>130</v>
      </c>
      <c r="E241" s="244" t="s">
        <v>1</v>
      </c>
      <c r="F241" s="245" t="s">
        <v>132</v>
      </c>
      <c r="G241" s="243"/>
      <c r="H241" s="246">
        <v>93.215000000000003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2" t="s">
        <v>130</v>
      </c>
      <c r="AU241" s="252" t="s">
        <v>82</v>
      </c>
      <c r="AV241" s="14" t="s">
        <v>129</v>
      </c>
      <c r="AW241" s="14" t="s">
        <v>30</v>
      </c>
      <c r="AX241" s="14" t="s">
        <v>78</v>
      </c>
      <c r="AY241" s="252" t="s">
        <v>123</v>
      </c>
    </row>
    <row r="242" s="2" customFormat="1" ht="24.15" customHeight="1">
      <c r="A242" s="37"/>
      <c r="B242" s="38"/>
      <c r="C242" s="217" t="s">
        <v>356</v>
      </c>
      <c r="D242" s="217" t="s">
        <v>125</v>
      </c>
      <c r="E242" s="218" t="s">
        <v>357</v>
      </c>
      <c r="F242" s="219" t="s">
        <v>358</v>
      </c>
      <c r="G242" s="220" t="s">
        <v>173</v>
      </c>
      <c r="H242" s="221">
        <v>452.39999999999998</v>
      </c>
      <c r="I242" s="222"/>
      <c r="J242" s="223">
        <f>ROUND(I242*H242,2)</f>
        <v>0</v>
      </c>
      <c r="K242" s="219" t="s">
        <v>1</v>
      </c>
      <c r="L242" s="43"/>
      <c r="M242" s="224" t="s">
        <v>1</v>
      </c>
      <c r="N242" s="225" t="s">
        <v>38</v>
      </c>
      <c r="O242" s="90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8" t="s">
        <v>129</v>
      </c>
      <c r="AT242" s="228" t="s">
        <v>125</v>
      </c>
      <c r="AU242" s="228" t="s">
        <v>82</v>
      </c>
      <c r="AY242" s="16" t="s">
        <v>123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6" t="s">
        <v>78</v>
      </c>
      <c r="BK242" s="229">
        <f>ROUND(I242*H242,2)</f>
        <v>0</v>
      </c>
      <c r="BL242" s="16" t="s">
        <v>129</v>
      </c>
      <c r="BM242" s="228" t="s">
        <v>359</v>
      </c>
    </row>
    <row r="243" s="2" customFormat="1" ht="24.15" customHeight="1">
      <c r="A243" s="37"/>
      <c r="B243" s="38"/>
      <c r="C243" s="253" t="s">
        <v>237</v>
      </c>
      <c r="D243" s="253" t="s">
        <v>307</v>
      </c>
      <c r="E243" s="254" t="s">
        <v>360</v>
      </c>
      <c r="F243" s="255" t="s">
        <v>361</v>
      </c>
      <c r="G243" s="256" t="s">
        <v>173</v>
      </c>
      <c r="H243" s="257">
        <v>465.97199999999998</v>
      </c>
      <c r="I243" s="258"/>
      <c r="J243" s="259">
        <f>ROUND(I243*H243,2)</f>
        <v>0</v>
      </c>
      <c r="K243" s="255" t="s">
        <v>1</v>
      </c>
      <c r="L243" s="260"/>
      <c r="M243" s="261" t="s">
        <v>1</v>
      </c>
      <c r="N243" s="262" t="s">
        <v>38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142</v>
      </c>
      <c r="AT243" s="228" t="s">
        <v>307</v>
      </c>
      <c r="AU243" s="228" t="s">
        <v>82</v>
      </c>
      <c r="AY243" s="16" t="s">
        <v>123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78</v>
      </c>
      <c r="BK243" s="229">
        <f>ROUND(I243*H243,2)</f>
        <v>0</v>
      </c>
      <c r="BL243" s="16" t="s">
        <v>129</v>
      </c>
      <c r="BM243" s="228" t="s">
        <v>362</v>
      </c>
    </row>
    <row r="244" s="13" customFormat="1">
      <c r="A244" s="13"/>
      <c r="B244" s="230"/>
      <c r="C244" s="231"/>
      <c r="D244" s="232" t="s">
        <v>130</v>
      </c>
      <c r="E244" s="233" t="s">
        <v>1</v>
      </c>
      <c r="F244" s="234" t="s">
        <v>363</v>
      </c>
      <c r="G244" s="231"/>
      <c r="H244" s="235">
        <v>465.97199999999998</v>
      </c>
      <c r="I244" s="236"/>
      <c r="J244" s="231"/>
      <c r="K244" s="231"/>
      <c r="L244" s="237"/>
      <c r="M244" s="238"/>
      <c r="N244" s="239"/>
      <c r="O244" s="239"/>
      <c r="P244" s="239"/>
      <c r="Q244" s="239"/>
      <c r="R244" s="239"/>
      <c r="S244" s="239"/>
      <c r="T244" s="24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1" t="s">
        <v>130</v>
      </c>
      <c r="AU244" s="241" t="s">
        <v>82</v>
      </c>
      <c r="AV244" s="13" t="s">
        <v>82</v>
      </c>
      <c r="AW244" s="13" t="s">
        <v>30</v>
      </c>
      <c r="AX244" s="13" t="s">
        <v>73</v>
      </c>
      <c r="AY244" s="241" t="s">
        <v>123</v>
      </c>
    </row>
    <row r="245" s="14" customFormat="1">
      <c r="A245" s="14"/>
      <c r="B245" s="242"/>
      <c r="C245" s="243"/>
      <c r="D245" s="232" t="s">
        <v>130</v>
      </c>
      <c r="E245" s="244" t="s">
        <v>1</v>
      </c>
      <c r="F245" s="245" t="s">
        <v>132</v>
      </c>
      <c r="G245" s="243"/>
      <c r="H245" s="246">
        <v>465.97199999999998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2" t="s">
        <v>130</v>
      </c>
      <c r="AU245" s="252" t="s">
        <v>82</v>
      </c>
      <c r="AV245" s="14" t="s">
        <v>129</v>
      </c>
      <c r="AW245" s="14" t="s">
        <v>30</v>
      </c>
      <c r="AX245" s="14" t="s">
        <v>78</v>
      </c>
      <c r="AY245" s="252" t="s">
        <v>123</v>
      </c>
    </row>
    <row r="246" s="2" customFormat="1" ht="24.15" customHeight="1">
      <c r="A246" s="37"/>
      <c r="B246" s="38"/>
      <c r="C246" s="217" t="s">
        <v>364</v>
      </c>
      <c r="D246" s="217" t="s">
        <v>125</v>
      </c>
      <c r="E246" s="218" t="s">
        <v>365</v>
      </c>
      <c r="F246" s="219" t="s">
        <v>366</v>
      </c>
      <c r="G246" s="220" t="s">
        <v>135</v>
      </c>
      <c r="H246" s="221">
        <v>8</v>
      </c>
      <c r="I246" s="222"/>
      <c r="J246" s="223">
        <f>ROUND(I246*H246,2)</f>
        <v>0</v>
      </c>
      <c r="K246" s="219" t="s">
        <v>1</v>
      </c>
      <c r="L246" s="43"/>
      <c r="M246" s="224" t="s">
        <v>1</v>
      </c>
      <c r="N246" s="225" t="s">
        <v>38</v>
      </c>
      <c r="O246" s="90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129</v>
      </c>
      <c r="AT246" s="228" t="s">
        <v>125</v>
      </c>
      <c r="AU246" s="228" t="s">
        <v>82</v>
      </c>
      <c r="AY246" s="16" t="s">
        <v>123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78</v>
      </c>
      <c r="BK246" s="229">
        <f>ROUND(I246*H246,2)</f>
        <v>0</v>
      </c>
      <c r="BL246" s="16" t="s">
        <v>129</v>
      </c>
      <c r="BM246" s="228" t="s">
        <v>367</v>
      </c>
    </row>
    <row r="247" s="2" customFormat="1" ht="16.5" customHeight="1">
      <c r="A247" s="37"/>
      <c r="B247" s="38"/>
      <c r="C247" s="253" t="s">
        <v>241</v>
      </c>
      <c r="D247" s="253" t="s">
        <v>307</v>
      </c>
      <c r="E247" s="254" t="s">
        <v>368</v>
      </c>
      <c r="F247" s="255" t="s">
        <v>369</v>
      </c>
      <c r="G247" s="256" t="s">
        <v>135</v>
      </c>
      <c r="H247" s="257">
        <v>8.1199999999999992</v>
      </c>
      <c r="I247" s="258"/>
      <c r="J247" s="259">
        <f>ROUND(I247*H247,2)</f>
        <v>0</v>
      </c>
      <c r="K247" s="255" t="s">
        <v>1</v>
      </c>
      <c r="L247" s="260"/>
      <c r="M247" s="261" t="s">
        <v>1</v>
      </c>
      <c r="N247" s="262" t="s">
        <v>38</v>
      </c>
      <c r="O247" s="90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8" t="s">
        <v>142</v>
      </c>
      <c r="AT247" s="228" t="s">
        <v>307</v>
      </c>
      <c r="AU247" s="228" t="s">
        <v>82</v>
      </c>
      <c r="AY247" s="16" t="s">
        <v>123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6" t="s">
        <v>78</v>
      </c>
      <c r="BK247" s="229">
        <f>ROUND(I247*H247,2)</f>
        <v>0</v>
      </c>
      <c r="BL247" s="16" t="s">
        <v>129</v>
      </c>
      <c r="BM247" s="228" t="s">
        <v>370</v>
      </c>
    </row>
    <row r="248" s="13" customFormat="1">
      <c r="A248" s="13"/>
      <c r="B248" s="230"/>
      <c r="C248" s="231"/>
      <c r="D248" s="232" t="s">
        <v>130</v>
      </c>
      <c r="E248" s="233" t="s">
        <v>1</v>
      </c>
      <c r="F248" s="234" t="s">
        <v>371</v>
      </c>
      <c r="G248" s="231"/>
      <c r="H248" s="235">
        <v>8.1199999999999992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130</v>
      </c>
      <c r="AU248" s="241" t="s">
        <v>82</v>
      </c>
      <c r="AV248" s="13" t="s">
        <v>82</v>
      </c>
      <c r="AW248" s="13" t="s">
        <v>30</v>
      </c>
      <c r="AX248" s="13" t="s">
        <v>73</v>
      </c>
      <c r="AY248" s="241" t="s">
        <v>123</v>
      </c>
    </row>
    <row r="249" s="14" customFormat="1">
      <c r="A249" s="14"/>
      <c r="B249" s="242"/>
      <c r="C249" s="243"/>
      <c r="D249" s="232" t="s">
        <v>130</v>
      </c>
      <c r="E249" s="244" t="s">
        <v>1</v>
      </c>
      <c r="F249" s="245" t="s">
        <v>132</v>
      </c>
      <c r="G249" s="243"/>
      <c r="H249" s="246">
        <v>8.1199999999999992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130</v>
      </c>
      <c r="AU249" s="252" t="s">
        <v>82</v>
      </c>
      <c r="AV249" s="14" t="s">
        <v>129</v>
      </c>
      <c r="AW249" s="14" t="s">
        <v>30</v>
      </c>
      <c r="AX249" s="14" t="s">
        <v>78</v>
      </c>
      <c r="AY249" s="252" t="s">
        <v>123</v>
      </c>
    </row>
    <row r="250" s="2" customFormat="1" ht="24.15" customHeight="1">
      <c r="A250" s="37"/>
      <c r="B250" s="38"/>
      <c r="C250" s="253" t="s">
        <v>372</v>
      </c>
      <c r="D250" s="253" t="s">
        <v>307</v>
      </c>
      <c r="E250" s="254" t="s">
        <v>373</v>
      </c>
      <c r="F250" s="255" t="s">
        <v>374</v>
      </c>
      <c r="G250" s="256" t="s">
        <v>135</v>
      </c>
      <c r="H250" s="257">
        <v>9.1349999999999998</v>
      </c>
      <c r="I250" s="258"/>
      <c r="J250" s="259">
        <f>ROUND(I250*H250,2)</f>
        <v>0</v>
      </c>
      <c r="K250" s="255" t="s">
        <v>1</v>
      </c>
      <c r="L250" s="260"/>
      <c r="M250" s="261" t="s">
        <v>1</v>
      </c>
      <c r="N250" s="262" t="s">
        <v>38</v>
      </c>
      <c r="O250" s="90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8" t="s">
        <v>142</v>
      </c>
      <c r="AT250" s="228" t="s">
        <v>307</v>
      </c>
      <c r="AU250" s="228" t="s">
        <v>82</v>
      </c>
      <c r="AY250" s="16" t="s">
        <v>123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6" t="s">
        <v>78</v>
      </c>
      <c r="BK250" s="229">
        <f>ROUND(I250*H250,2)</f>
        <v>0</v>
      </c>
      <c r="BL250" s="16" t="s">
        <v>129</v>
      </c>
      <c r="BM250" s="228" t="s">
        <v>375</v>
      </c>
    </row>
    <row r="251" s="13" customFormat="1">
      <c r="A251" s="13"/>
      <c r="B251" s="230"/>
      <c r="C251" s="231"/>
      <c r="D251" s="232" t="s">
        <v>130</v>
      </c>
      <c r="E251" s="233" t="s">
        <v>1</v>
      </c>
      <c r="F251" s="234" t="s">
        <v>376</v>
      </c>
      <c r="G251" s="231"/>
      <c r="H251" s="235">
        <v>9.1349999999999998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130</v>
      </c>
      <c r="AU251" s="241" t="s">
        <v>82</v>
      </c>
      <c r="AV251" s="13" t="s">
        <v>82</v>
      </c>
      <c r="AW251" s="13" t="s">
        <v>30</v>
      </c>
      <c r="AX251" s="13" t="s">
        <v>73</v>
      </c>
      <c r="AY251" s="241" t="s">
        <v>123</v>
      </c>
    </row>
    <row r="252" s="14" customFormat="1">
      <c r="A252" s="14"/>
      <c r="B252" s="242"/>
      <c r="C252" s="243"/>
      <c r="D252" s="232" t="s">
        <v>130</v>
      </c>
      <c r="E252" s="244" t="s">
        <v>1</v>
      </c>
      <c r="F252" s="245" t="s">
        <v>132</v>
      </c>
      <c r="G252" s="243"/>
      <c r="H252" s="246">
        <v>9.1349999999999998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2" t="s">
        <v>130</v>
      </c>
      <c r="AU252" s="252" t="s">
        <v>82</v>
      </c>
      <c r="AV252" s="14" t="s">
        <v>129</v>
      </c>
      <c r="AW252" s="14" t="s">
        <v>30</v>
      </c>
      <c r="AX252" s="14" t="s">
        <v>78</v>
      </c>
      <c r="AY252" s="252" t="s">
        <v>123</v>
      </c>
    </row>
    <row r="253" s="2" customFormat="1" ht="16.5" customHeight="1">
      <c r="A253" s="37"/>
      <c r="B253" s="38"/>
      <c r="C253" s="253" t="s">
        <v>246</v>
      </c>
      <c r="D253" s="253" t="s">
        <v>307</v>
      </c>
      <c r="E253" s="254" t="s">
        <v>377</v>
      </c>
      <c r="F253" s="255" t="s">
        <v>378</v>
      </c>
      <c r="G253" s="256" t="s">
        <v>135</v>
      </c>
      <c r="H253" s="257">
        <v>4.0599999999999996</v>
      </c>
      <c r="I253" s="258"/>
      <c r="J253" s="259">
        <f>ROUND(I253*H253,2)</f>
        <v>0</v>
      </c>
      <c r="K253" s="255" t="s">
        <v>1</v>
      </c>
      <c r="L253" s="260"/>
      <c r="M253" s="261" t="s">
        <v>1</v>
      </c>
      <c r="N253" s="262" t="s">
        <v>38</v>
      </c>
      <c r="O253" s="90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8" t="s">
        <v>142</v>
      </c>
      <c r="AT253" s="228" t="s">
        <v>307</v>
      </c>
      <c r="AU253" s="228" t="s">
        <v>82</v>
      </c>
      <c r="AY253" s="16" t="s">
        <v>123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6" t="s">
        <v>78</v>
      </c>
      <c r="BK253" s="229">
        <f>ROUND(I253*H253,2)</f>
        <v>0</v>
      </c>
      <c r="BL253" s="16" t="s">
        <v>129</v>
      </c>
      <c r="BM253" s="228" t="s">
        <v>379</v>
      </c>
    </row>
    <row r="254" s="13" customFormat="1">
      <c r="A254" s="13"/>
      <c r="B254" s="230"/>
      <c r="C254" s="231"/>
      <c r="D254" s="232" t="s">
        <v>130</v>
      </c>
      <c r="E254" s="233" t="s">
        <v>1</v>
      </c>
      <c r="F254" s="234" t="s">
        <v>380</v>
      </c>
      <c r="G254" s="231"/>
      <c r="H254" s="235">
        <v>4.0599999999999996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130</v>
      </c>
      <c r="AU254" s="241" t="s">
        <v>82</v>
      </c>
      <c r="AV254" s="13" t="s">
        <v>82</v>
      </c>
      <c r="AW254" s="13" t="s">
        <v>30</v>
      </c>
      <c r="AX254" s="13" t="s">
        <v>73</v>
      </c>
      <c r="AY254" s="241" t="s">
        <v>123</v>
      </c>
    </row>
    <row r="255" s="14" customFormat="1">
      <c r="A255" s="14"/>
      <c r="B255" s="242"/>
      <c r="C255" s="243"/>
      <c r="D255" s="232" t="s">
        <v>130</v>
      </c>
      <c r="E255" s="244" t="s">
        <v>1</v>
      </c>
      <c r="F255" s="245" t="s">
        <v>132</v>
      </c>
      <c r="G255" s="243"/>
      <c r="H255" s="246">
        <v>4.0599999999999996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130</v>
      </c>
      <c r="AU255" s="252" t="s">
        <v>82</v>
      </c>
      <c r="AV255" s="14" t="s">
        <v>129</v>
      </c>
      <c r="AW255" s="14" t="s">
        <v>30</v>
      </c>
      <c r="AX255" s="14" t="s">
        <v>78</v>
      </c>
      <c r="AY255" s="252" t="s">
        <v>123</v>
      </c>
    </row>
    <row r="256" s="2" customFormat="1" ht="16.5" customHeight="1">
      <c r="A256" s="37"/>
      <c r="B256" s="38"/>
      <c r="C256" s="253" t="s">
        <v>381</v>
      </c>
      <c r="D256" s="253" t="s">
        <v>307</v>
      </c>
      <c r="E256" s="254" t="s">
        <v>382</v>
      </c>
      <c r="F256" s="255" t="s">
        <v>383</v>
      </c>
      <c r="G256" s="256" t="s">
        <v>135</v>
      </c>
      <c r="H256" s="257">
        <v>2.0299999999999998</v>
      </c>
      <c r="I256" s="258"/>
      <c r="J256" s="259">
        <f>ROUND(I256*H256,2)</f>
        <v>0</v>
      </c>
      <c r="K256" s="255" t="s">
        <v>1</v>
      </c>
      <c r="L256" s="260"/>
      <c r="M256" s="261" t="s">
        <v>1</v>
      </c>
      <c r="N256" s="262" t="s">
        <v>38</v>
      </c>
      <c r="O256" s="90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8" t="s">
        <v>142</v>
      </c>
      <c r="AT256" s="228" t="s">
        <v>307</v>
      </c>
      <c r="AU256" s="228" t="s">
        <v>82</v>
      </c>
      <c r="AY256" s="16" t="s">
        <v>123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6" t="s">
        <v>78</v>
      </c>
      <c r="BK256" s="229">
        <f>ROUND(I256*H256,2)</f>
        <v>0</v>
      </c>
      <c r="BL256" s="16" t="s">
        <v>129</v>
      </c>
      <c r="BM256" s="228" t="s">
        <v>384</v>
      </c>
    </row>
    <row r="257" s="13" customFormat="1">
      <c r="A257" s="13"/>
      <c r="B257" s="230"/>
      <c r="C257" s="231"/>
      <c r="D257" s="232" t="s">
        <v>130</v>
      </c>
      <c r="E257" s="233" t="s">
        <v>1</v>
      </c>
      <c r="F257" s="234" t="s">
        <v>385</v>
      </c>
      <c r="G257" s="231"/>
      <c r="H257" s="235">
        <v>2.0299999999999998</v>
      </c>
      <c r="I257" s="236"/>
      <c r="J257" s="231"/>
      <c r="K257" s="231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130</v>
      </c>
      <c r="AU257" s="241" t="s">
        <v>82</v>
      </c>
      <c r="AV257" s="13" t="s">
        <v>82</v>
      </c>
      <c r="AW257" s="13" t="s">
        <v>30</v>
      </c>
      <c r="AX257" s="13" t="s">
        <v>73</v>
      </c>
      <c r="AY257" s="241" t="s">
        <v>123</v>
      </c>
    </row>
    <row r="258" s="14" customFormat="1">
      <c r="A258" s="14"/>
      <c r="B258" s="242"/>
      <c r="C258" s="243"/>
      <c r="D258" s="232" t="s">
        <v>130</v>
      </c>
      <c r="E258" s="244" t="s">
        <v>1</v>
      </c>
      <c r="F258" s="245" t="s">
        <v>132</v>
      </c>
      <c r="G258" s="243"/>
      <c r="H258" s="246">
        <v>2.0299999999999998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2" t="s">
        <v>130</v>
      </c>
      <c r="AU258" s="252" t="s">
        <v>82</v>
      </c>
      <c r="AV258" s="14" t="s">
        <v>129</v>
      </c>
      <c r="AW258" s="14" t="s">
        <v>30</v>
      </c>
      <c r="AX258" s="14" t="s">
        <v>78</v>
      </c>
      <c r="AY258" s="252" t="s">
        <v>123</v>
      </c>
    </row>
    <row r="259" s="2" customFormat="1" ht="16.5" customHeight="1">
      <c r="A259" s="37"/>
      <c r="B259" s="38"/>
      <c r="C259" s="253" t="s">
        <v>249</v>
      </c>
      <c r="D259" s="253" t="s">
        <v>307</v>
      </c>
      <c r="E259" s="254" t="s">
        <v>386</v>
      </c>
      <c r="F259" s="255" t="s">
        <v>387</v>
      </c>
      <c r="G259" s="256" t="s">
        <v>135</v>
      </c>
      <c r="H259" s="257">
        <v>1.0149999999999999</v>
      </c>
      <c r="I259" s="258"/>
      <c r="J259" s="259">
        <f>ROUND(I259*H259,2)</f>
        <v>0</v>
      </c>
      <c r="K259" s="255" t="s">
        <v>1</v>
      </c>
      <c r="L259" s="260"/>
      <c r="M259" s="261" t="s">
        <v>1</v>
      </c>
      <c r="N259" s="262" t="s">
        <v>38</v>
      </c>
      <c r="O259" s="90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8" t="s">
        <v>142</v>
      </c>
      <c r="AT259" s="228" t="s">
        <v>307</v>
      </c>
      <c r="AU259" s="228" t="s">
        <v>82</v>
      </c>
      <c r="AY259" s="16" t="s">
        <v>123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6" t="s">
        <v>78</v>
      </c>
      <c r="BK259" s="229">
        <f>ROUND(I259*H259,2)</f>
        <v>0</v>
      </c>
      <c r="BL259" s="16" t="s">
        <v>129</v>
      </c>
      <c r="BM259" s="228" t="s">
        <v>388</v>
      </c>
    </row>
    <row r="260" s="13" customFormat="1">
      <c r="A260" s="13"/>
      <c r="B260" s="230"/>
      <c r="C260" s="231"/>
      <c r="D260" s="232" t="s">
        <v>130</v>
      </c>
      <c r="E260" s="233" t="s">
        <v>1</v>
      </c>
      <c r="F260" s="234" t="s">
        <v>389</v>
      </c>
      <c r="G260" s="231"/>
      <c r="H260" s="235">
        <v>1.0149999999999999</v>
      </c>
      <c r="I260" s="236"/>
      <c r="J260" s="231"/>
      <c r="K260" s="231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130</v>
      </c>
      <c r="AU260" s="241" t="s">
        <v>82</v>
      </c>
      <c r="AV260" s="13" t="s">
        <v>82</v>
      </c>
      <c r="AW260" s="13" t="s">
        <v>30</v>
      </c>
      <c r="AX260" s="13" t="s">
        <v>73</v>
      </c>
      <c r="AY260" s="241" t="s">
        <v>123</v>
      </c>
    </row>
    <row r="261" s="14" customFormat="1">
      <c r="A261" s="14"/>
      <c r="B261" s="242"/>
      <c r="C261" s="243"/>
      <c r="D261" s="232" t="s">
        <v>130</v>
      </c>
      <c r="E261" s="244" t="s">
        <v>1</v>
      </c>
      <c r="F261" s="245" t="s">
        <v>132</v>
      </c>
      <c r="G261" s="243"/>
      <c r="H261" s="246">
        <v>1.0149999999999999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130</v>
      </c>
      <c r="AU261" s="252" t="s">
        <v>82</v>
      </c>
      <c r="AV261" s="14" t="s">
        <v>129</v>
      </c>
      <c r="AW261" s="14" t="s">
        <v>30</v>
      </c>
      <c r="AX261" s="14" t="s">
        <v>78</v>
      </c>
      <c r="AY261" s="252" t="s">
        <v>123</v>
      </c>
    </row>
    <row r="262" s="2" customFormat="1" ht="16.5" customHeight="1">
      <c r="A262" s="37"/>
      <c r="B262" s="38"/>
      <c r="C262" s="253" t="s">
        <v>390</v>
      </c>
      <c r="D262" s="253" t="s">
        <v>307</v>
      </c>
      <c r="E262" s="254" t="s">
        <v>391</v>
      </c>
      <c r="F262" s="255" t="s">
        <v>392</v>
      </c>
      <c r="G262" s="256" t="s">
        <v>135</v>
      </c>
      <c r="H262" s="257">
        <v>4.0599999999999996</v>
      </c>
      <c r="I262" s="258"/>
      <c r="J262" s="259">
        <f>ROUND(I262*H262,2)</f>
        <v>0</v>
      </c>
      <c r="K262" s="255" t="s">
        <v>1</v>
      </c>
      <c r="L262" s="260"/>
      <c r="M262" s="261" t="s">
        <v>1</v>
      </c>
      <c r="N262" s="262" t="s">
        <v>38</v>
      </c>
      <c r="O262" s="90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8" t="s">
        <v>142</v>
      </c>
      <c r="AT262" s="228" t="s">
        <v>307</v>
      </c>
      <c r="AU262" s="228" t="s">
        <v>82</v>
      </c>
      <c r="AY262" s="16" t="s">
        <v>123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6" t="s">
        <v>78</v>
      </c>
      <c r="BK262" s="229">
        <f>ROUND(I262*H262,2)</f>
        <v>0</v>
      </c>
      <c r="BL262" s="16" t="s">
        <v>129</v>
      </c>
      <c r="BM262" s="228" t="s">
        <v>393</v>
      </c>
    </row>
    <row r="263" s="13" customFormat="1">
      <c r="A263" s="13"/>
      <c r="B263" s="230"/>
      <c r="C263" s="231"/>
      <c r="D263" s="232" t="s">
        <v>130</v>
      </c>
      <c r="E263" s="233" t="s">
        <v>1</v>
      </c>
      <c r="F263" s="234" t="s">
        <v>380</v>
      </c>
      <c r="G263" s="231"/>
      <c r="H263" s="235">
        <v>4.0599999999999996</v>
      </c>
      <c r="I263" s="236"/>
      <c r="J263" s="231"/>
      <c r="K263" s="231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130</v>
      </c>
      <c r="AU263" s="241" t="s">
        <v>82</v>
      </c>
      <c r="AV263" s="13" t="s">
        <v>82</v>
      </c>
      <c r="AW263" s="13" t="s">
        <v>30</v>
      </c>
      <c r="AX263" s="13" t="s">
        <v>73</v>
      </c>
      <c r="AY263" s="241" t="s">
        <v>123</v>
      </c>
    </row>
    <row r="264" s="14" customFormat="1">
      <c r="A264" s="14"/>
      <c r="B264" s="242"/>
      <c r="C264" s="243"/>
      <c r="D264" s="232" t="s">
        <v>130</v>
      </c>
      <c r="E264" s="244" t="s">
        <v>1</v>
      </c>
      <c r="F264" s="245" t="s">
        <v>132</v>
      </c>
      <c r="G264" s="243"/>
      <c r="H264" s="246">
        <v>4.0599999999999996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130</v>
      </c>
      <c r="AU264" s="252" t="s">
        <v>82</v>
      </c>
      <c r="AV264" s="14" t="s">
        <v>129</v>
      </c>
      <c r="AW264" s="14" t="s">
        <v>30</v>
      </c>
      <c r="AX264" s="14" t="s">
        <v>78</v>
      </c>
      <c r="AY264" s="252" t="s">
        <v>123</v>
      </c>
    </row>
    <row r="265" s="2" customFormat="1" ht="24.15" customHeight="1">
      <c r="A265" s="37"/>
      <c r="B265" s="38"/>
      <c r="C265" s="217" t="s">
        <v>253</v>
      </c>
      <c r="D265" s="217" t="s">
        <v>125</v>
      </c>
      <c r="E265" s="218" t="s">
        <v>394</v>
      </c>
      <c r="F265" s="219" t="s">
        <v>395</v>
      </c>
      <c r="G265" s="220" t="s">
        <v>135</v>
      </c>
      <c r="H265" s="221">
        <v>4</v>
      </c>
      <c r="I265" s="222"/>
      <c r="J265" s="223">
        <f>ROUND(I265*H265,2)</f>
        <v>0</v>
      </c>
      <c r="K265" s="219" t="s">
        <v>1</v>
      </c>
      <c r="L265" s="43"/>
      <c r="M265" s="224" t="s">
        <v>1</v>
      </c>
      <c r="N265" s="225" t="s">
        <v>38</v>
      </c>
      <c r="O265" s="9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129</v>
      </c>
      <c r="AT265" s="228" t="s">
        <v>125</v>
      </c>
      <c r="AU265" s="228" t="s">
        <v>82</v>
      </c>
      <c r="AY265" s="16" t="s">
        <v>123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78</v>
      </c>
      <c r="BK265" s="229">
        <f>ROUND(I265*H265,2)</f>
        <v>0</v>
      </c>
      <c r="BL265" s="16" t="s">
        <v>129</v>
      </c>
      <c r="BM265" s="228" t="s">
        <v>396</v>
      </c>
    </row>
    <row r="266" s="2" customFormat="1" ht="16.5" customHeight="1">
      <c r="A266" s="37"/>
      <c r="B266" s="38"/>
      <c r="C266" s="253" t="s">
        <v>397</v>
      </c>
      <c r="D266" s="253" t="s">
        <v>307</v>
      </c>
      <c r="E266" s="254" t="s">
        <v>398</v>
      </c>
      <c r="F266" s="255" t="s">
        <v>399</v>
      </c>
      <c r="G266" s="256" t="s">
        <v>135</v>
      </c>
      <c r="H266" s="257">
        <v>4.04</v>
      </c>
      <c r="I266" s="258"/>
      <c r="J266" s="259">
        <f>ROUND(I266*H266,2)</f>
        <v>0</v>
      </c>
      <c r="K266" s="255" t="s">
        <v>1</v>
      </c>
      <c r="L266" s="260"/>
      <c r="M266" s="261" t="s">
        <v>1</v>
      </c>
      <c r="N266" s="262" t="s">
        <v>38</v>
      </c>
      <c r="O266" s="90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8" t="s">
        <v>142</v>
      </c>
      <c r="AT266" s="228" t="s">
        <v>307</v>
      </c>
      <c r="AU266" s="228" t="s">
        <v>82</v>
      </c>
      <c r="AY266" s="16" t="s">
        <v>123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6" t="s">
        <v>78</v>
      </c>
      <c r="BK266" s="229">
        <f>ROUND(I266*H266,2)</f>
        <v>0</v>
      </c>
      <c r="BL266" s="16" t="s">
        <v>129</v>
      </c>
      <c r="BM266" s="228" t="s">
        <v>400</v>
      </c>
    </row>
    <row r="267" s="2" customFormat="1" ht="24.15" customHeight="1">
      <c r="A267" s="37"/>
      <c r="B267" s="38"/>
      <c r="C267" s="217" t="s">
        <v>256</v>
      </c>
      <c r="D267" s="217" t="s">
        <v>125</v>
      </c>
      <c r="E267" s="218" t="s">
        <v>401</v>
      </c>
      <c r="F267" s="219" t="s">
        <v>402</v>
      </c>
      <c r="G267" s="220" t="s">
        <v>135</v>
      </c>
      <c r="H267" s="221">
        <v>2</v>
      </c>
      <c r="I267" s="222"/>
      <c r="J267" s="223">
        <f>ROUND(I267*H267,2)</f>
        <v>0</v>
      </c>
      <c r="K267" s="219" t="s">
        <v>1</v>
      </c>
      <c r="L267" s="43"/>
      <c r="M267" s="224" t="s">
        <v>1</v>
      </c>
      <c r="N267" s="225" t="s">
        <v>38</v>
      </c>
      <c r="O267" s="90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129</v>
      </c>
      <c r="AT267" s="228" t="s">
        <v>125</v>
      </c>
      <c r="AU267" s="228" t="s">
        <v>82</v>
      </c>
      <c r="AY267" s="16" t="s">
        <v>123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78</v>
      </c>
      <c r="BK267" s="229">
        <f>ROUND(I267*H267,2)</f>
        <v>0</v>
      </c>
      <c r="BL267" s="16" t="s">
        <v>129</v>
      </c>
      <c r="BM267" s="228" t="s">
        <v>403</v>
      </c>
    </row>
    <row r="268" s="2" customFormat="1" ht="16.5" customHeight="1">
      <c r="A268" s="37"/>
      <c r="B268" s="38"/>
      <c r="C268" s="253" t="s">
        <v>404</v>
      </c>
      <c r="D268" s="253" t="s">
        <v>307</v>
      </c>
      <c r="E268" s="254" t="s">
        <v>405</v>
      </c>
      <c r="F268" s="255" t="s">
        <v>406</v>
      </c>
      <c r="G268" s="256" t="s">
        <v>135</v>
      </c>
      <c r="H268" s="257">
        <v>2.0299999999999998</v>
      </c>
      <c r="I268" s="258"/>
      <c r="J268" s="259">
        <f>ROUND(I268*H268,2)</f>
        <v>0</v>
      </c>
      <c r="K268" s="255" t="s">
        <v>1</v>
      </c>
      <c r="L268" s="260"/>
      <c r="M268" s="261" t="s">
        <v>1</v>
      </c>
      <c r="N268" s="262" t="s">
        <v>38</v>
      </c>
      <c r="O268" s="90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8" t="s">
        <v>142</v>
      </c>
      <c r="AT268" s="228" t="s">
        <v>307</v>
      </c>
      <c r="AU268" s="228" t="s">
        <v>82</v>
      </c>
      <c r="AY268" s="16" t="s">
        <v>123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6" t="s">
        <v>78</v>
      </c>
      <c r="BK268" s="229">
        <f>ROUND(I268*H268,2)</f>
        <v>0</v>
      </c>
      <c r="BL268" s="16" t="s">
        <v>129</v>
      </c>
      <c r="BM268" s="228" t="s">
        <v>407</v>
      </c>
    </row>
    <row r="269" s="13" customFormat="1">
      <c r="A269" s="13"/>
      <c r="B269" s="230"/>
      <c r="C269" s="231"/>
      <c r="D269" s="232" t="s">
        <v>130</v>
      </c>
      <c r="E269" s="233" t="s">
        <v>1</v>
      </c>
      <c r="F269" s="234" t="s">
        <v>385</v>
      </c>
      <c r="G269" s="231"/>
      <c r="H269" s="235">
        <v>2.0299999999999998</v>
      </c>
      <c r="I269" s="236"/>
      <c r="J269" s="231"/>
      <c r="K269" s="231"/>
      <c r="L269" s="237"/>
      <c r="M269" s="238"/>
      <c r="N269" s="239"/>
      <c r="O269" s="239"/>
      <c r="P269" s="239"/>
      <c r="Q269" s="239"/>
      <c r="R269" s="239"/>
      <c r="S269" s="239"/>
      <c r="T269" s="24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1" t="s">
        <v>130</v>
      </c>
      <c r="AU269" s="241" t="s">
        <v>82</v>
      </c>
      <c r="AV269" s="13" t="s">
        <v>82</v>
      </c>
      <c r="AW269" s="13" t="s">
        <v>30</v>
      </c>
      <c r="AX269" s="13" t="s">
        <v>73</v>
      </c>
      <c r="AY269" s="241" t="s">
        <v>123</v>
      </c>
    </row>
    <row r="270" s="14" customFormat="1">
      <c r="A270" s="14"/>
      <c r="B270" s="242"/>
      <c r="C270" s="243"/>
      <c r="D270" s="232" t="s">
        <v>130</v>
      </c>
      <c r="E270" s="244" t="s">
        <v>1</v>
      </c>
      <c r="F270" s="245" t="s">
        <v>132</v>
      </c>
      <c r="G270" s="243"/>
      <c r="H270" s="246">
        <v>2.0299999999999998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2" t="s">
        <v>130</v>
      </c>
      <c r="AU270" s="252" t="s">
        <v>82</v>
      </c>
      <c r="AV270" s="14" t="s">
        <v>129</v>
      </c>
      <c r="AW270" s="14" t="s">
        <v>30</v>
      </c>
      <c r="AX270" s="14" t="s">
        <v>78</v>
      </c>
      <c r="AY270" s="252" t="s">
        <v>123</v>
      </c>
    </row>
    <row r="271" s="2" customFormat="1" ht="24.15" customHeight="1">
      <c r="A271" s="37"/>
      <c r="B271" s="38"/>
      <c r="C271" s="217" t="s">
        <v>260</v>
      </c>
      <c r="D271" s="217" t="s">
        <v>125</v>
      </c>
      <c r="E271" s="218" t="s">
        <v>408</v>
      </c>
      <c r="F271" s="219" t="s">
        <v>409</v>
      </c>
      <c r="G271" s="220" t="s">
        <v>135</v>
      </c>
      <c r="H271" s="221">
        <v>3</v>
      </c>
      <c r="I271" s="222"/>
      <c r="J271" s="223">
        <f>ROUND(I271*H271,2)</f>
        <v>0</v>
      </c>
      <c r="K271" s="219" t="s">
        <v>1</v>
      </c>
      <c r="L271" s="43"/>
      <c r="M271" s="224" t="s">
        <v>1</v>
      </c>
      <c r="N271" s="225" t="s">
        <v>38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129</v>
      </c>
      <c r="AT271" s="228" t="s">
        <v>125</v>
      </c>
      <c r="AU271" s="228" t="s">
        <v>82</v>
      </c>
      <c r="AY271" s="16" t="s">
        <v>123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78</v>
      </c>
      <c r="BK271" s="229">
        <f>ROUND(I271*H271,2)</f>
        <v>0</v>
      </c>
      <c r="BL271" s="16" t="s">
        <v>129</v>
      </c>
      <c r="BM271" s="228" t="s">
        <v>410</v>
      </c>
    </row>
    <row r="272" s="2" customFormat="1" ht="24.15" customHeight="1">
      <c r="A272" s="37"/>
      <c r="B272" s="38"/>
      <c r="C272" s="253" t="s">
        <v>411</v>
      </c>
      <c r="D272" s="253" t="s">
        <v>307</v>
      </c>
      <c r="E272" s="254" t="s">
        <v>412</v>
      </c>
      <c r="F272" s="255" t="s">
        <v>413</v>
      </c>
      <c r="G272" s="256" t="s">
        <v>135</v>
      </c>
      <c r="H272" s="257">
        <v>3.0449999999999999</v>
      </c>
      <c r="I272" s="258"/>
      <c r="J272" s="259">
        <f>ROUND(I272*H272,2)</f>
        <v>0</v>
      </c>
      <c r="K272" s="255" t="s">
        <v>1</v>
      </c>
      <c r="L272" s="260"/>
      <c r="M272" s="261" t="s">
        <v>1</v>
      </c>
      <c r="N272" s="262" t="s">
        <v>38</v>
      </c>
      <c r="O272" s="90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8" t="s">
        <v>142</v>
      </c>
      <c r="AT272" s="228" t="s">
        <v>307</v>
      </c>
      <c r="AU272" s="228" t="s">
        <v>82</v>
      </c>
      <c r="AY272" s="16" t="s">
        <v>123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6" t="s">
        <v>78</v>
      </c>
      <c r="BK272" s="229">
        <f>ROUND(I272*H272,2)</f>
        <v>0</v>
      </c>
      <c r="BL272" s="16" t="s">
        <v>129</v>
      </c>
      <c r="BM272" s="228" t="s">
        <v>414</v>
      </c>
    </row>
    <row r="273" s="13" customFormat="1">
      <c r="A273" s="13"/>
      <c r="B273" s="230"/>
      <c r="C273" s="231"/>
      <c r="D273" s="232" t="s">
        <v>130</v>
      </c>
      <c r="E273" s="233" t="s">
        <v>1</v>
      </c>
      <c r="F273" s="234" t="s">
        <v>415</v>
      </c>
      <c r="G273" s="231"/>
      <c r="H273" s="235">
        <v>3.0449999999999999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130</v>
      </c>
      <c r="AU273" s="241" t="s">
        <v>82</v>
      </c>
      <c r="AV273" s="13" t="s">
        <v>82</v>
      </c>
      <c r="AW273" s="13" t="s">
        <v>30</v>
      </c>
      <c r="AX273" s="13" t="s">
        <v>73</v>
      </c>
      <c r="AY273" s="241" t="s">
        <v>123</v>
      </c>
    </row>
    <row r="274" s="14" customFormat="1">
      <c r="A274" s="14"/>
      <c r="B274" s="242"/>
      <c r="C274" s="243"/>
      <c r="D274" s="232" t="s">
        <v>130</v>
      </c>
      <c r="E274" s="244" t="s">
        <v>1</v>
      </c>
      <c r="F274" s="245" t="s">
        <v>132</v>
      </c>
      <c r="G274" s="243"/>
      <c r="H274" s="246">
        <v>3.0449999999999999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130</v>
      </c>
      <c r="AU274" s="252" t="s">
        <v>82</v>
      </c>
      <c r="AV274" s="14" t="s">
        <v>129</v>
      </c>
      <c r="AW274" s="14" t="s">
        <v>30</v>
      </c>
      <c r="AX274" s="14" t="s">
        <v>78</v>
      </c>
      <c r="AY274" s="252" t="s">
        <v>123</v>
      </c>
    </row>
    <row r="275" s="2" customFormat="1" ht="21.75" customHeight="1">
      <c r="A275" s="37"/>
      <c r="B275" s="38"/>
      <c r="C275" s="217" t="s">
        <v>263</v>
      </c>
      <c r="D275" s="217" t="s">
        <v>125</v>
      </c>
      <c r="E275" s="218" t="s">
        <v>416</v>
      </c>
      <c r="F275" s="219" t="s">
        <v>417</v>
      </c>
      <c r="G275" s="220" t="s">
        <v>135</v>
      </c>
      <c r="H275" s="221">
        <v>1</v>
      </c>
      <c r="I275" s="222"/>
      <c r="J275" s="223">
        <f>ROUND(I275*H275,2)</f>
        <v>0</v>
      </c>
      <c r="K275" s="219" t="s">
        <v>1</v>
      </c>
      <c r="L275" s="43"/>
      <c r="M275" s="224" t="s">
        <v>1</v>
      </c>
      <c r="N275" s="225" t="s">
        <v>38</v>
      </c>
      <c r="O275" s="90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8" t="s">
        <v>129</v>
      </c>
      <c r="AT275" s="228" t="s">
        <v>125</v>
      </c>
      <c r="AU275" s="228" t="s">
        <v>82</v>
      </c>
      <c r="AY275" s="16" t="s">
        <v>123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6" t="s">
        <v>78</v>
      </c>
      <c r="BK275" s="229">
        <f>ROUND(I275*H275,2)</f>
        <v>0</v>
      </c>
      <c r="BL275" s="16" t="s">
        <v>129</v>
      </c>
      <c r="BM275" s="228" t="s">
        <v>418</v>
      </c>
    </row>
    <row r="276" s="2" customFormat="1" ht="16.5" customHeight="1">
      <c r="A276" s="37"/>
      <c r="B276" s="38"/>
      <c r="C276" s="253" t="s">
        <v>419</v>
      </c>
      <c r="D276" s="253" t="s">
        <v>307</v>
      </c>
      <c r="E276" s="254" t="s">
        <v>420</v>
      </c>
      <c r="F276" s="255" t="s">
        <v>421</v>
      </c>
      <c r="G276" s="256" t="s">
        <v>135</v>
      </c>
      <c r="H276" s="257">
        <v>1.01</v>
      </c>
      <c r="I276" s="258"/>
      <c r="J276" s="259">
        <f>ROUND(I276*H276,2)</f>
        <v>0</v>
      </c>
      <c r="K276" s="255" t="s">
        <v>1</v>
      </c>
      <c r="L276" s="260"/>
      <c r="M276" s="261" t="s">
        <v>1</v>
      </c>
      <c r="N276" s="262" t="s">
        <v>38</v>
      </c>
      <c r="O276" s="90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142</v>
      </c>
      <c r="AT276" s="228" t="s">
        <v>307</v>
      </c>
      <c r="AU276" s="228" t="s">
        <v>82</v>
      </c>
      <c r="AY276" s="16" t="s">
        <v>123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78</v>
      </c>
      <c r="BK276" s="229">
        <f>ROUND(I276*H276,2)</f>
        <v>0</v>
      </c>
      <c r="BL276" s="16" t="s">
        <v>129</v>
      </c>
      <c r="BM276" s="228" t="s">
        <v>422</v>
      </c>
    </row>
    <row r="277" s="2" customFormat="1" ht="16.5" customHeight="1">
      <c r="A277" s="37"/>
      <c r="B277" s="38"/>
      <c r="C277" s="217" t="s">
        <v>267</v>
      </c>
      <c r="D277" s="217" t="s">
        <v>125</v>
      </c>
      <c r="E277" s="218" t="s">
        <v>423</v>
      </c>
      <c r="F277" s="219" t="s">
        <v>424</v>
      </c>
      <c r="G277" s="220" t="s">
        <v>135</v>
      </c>
      <c r="H277" s="221">
        <v>4</v>
      </c>
      <c r="I277" s="222"/>
      <c r="J277" s="223">
        <f>ROUND(I277*H277,2)</f>
        <v>0</v>
      </c>
      <c r="K277" s="219" t="s">
        <v>1</v>
      </c>
      <c r="L277" s="43"/>
      <c r="M277" s="224" t="s">
        <v>1</v>
      </c>
      <c r="N277" s="225" t="s">
        <v>38</v>
      </c>
      <c r="O277" s="90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8" t="s">
        <v>129</v>
      </c>
      <c r="AT277" s="228" t="s">
        <v>125</v>
      </c>
      <c r="AU277" s="228" t="s">
        <v>82</v>
      </c>
      <c r="AY277" s="16" t="s">
        <v>123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6" t="s">
        <v>78</v>
      </c>
      <c r="BK277" s="229">
        <f>ROUND(I277*H277,2)</f>
        <v>0</v>
      </c>
      <c r="BL277" s="16" t="s">
        <v>129</v>
      </c>
      <c r="BM277" s="228" t="s">
        <v>425</v>
      </c>
    </row>
    <row r="278" s="2" customFormat="1" ht="16.5" customHeight="1">
      <c r="A278" s="37"/>
      <c r="B278" s="38"/>
      <c r="C278" s="253" t="s">
        <v>426</v>
      </c>
      <c r="D278" s="253" t="s">
        <v>307</v>
      </c>
      <c r="E278" s="254" t="s">
        <v>427</v>
      </c>
      <c r="F278" s="255" t="s">
        <v>428</v>
      </c>
      <c r="G278" s="256" t="s">
        <v>135</v>
      </c>
      <c r="H278" s="257">
        <v>2</v>
      </c>
      <c r="I278" s="258"/>
      <c r="J278" s="259">
        <f>ROUND(I278*H278,2)</f>
        <v>0</v>
      </c>
      <c r="K278" s="255" t="s">
        <v>1</v>
      </c>
      <c r="L278" s="260"/>
      <c r="M278" s="261" t="s">
        <v>1</v>
      </c>
      <c r="N278" s="262" t="s">
        <v>38</v>
      </c>
      <c r="O278" s="90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8" t="s">
        <v>142</v>
      </c>
      <c r="AT278" s="228" t="s">
        <v>307</v>
      </c>
      <c r="AU278" s="228" t="s">
        <v>82</v>
      </c>
      <c r="AY278" s="16" t="s">
        <v>123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6" t="s">
        <v>78</v>
      </c>
      <c r="BK278" s="229">
        <f>ROUND(I278*H278,2)</f>
        <v>0</v>
      </c>
      <c r="BL278" s="16" t="s">
        <v>129</v>
      </c>
      <c r="BM278" s="228" t="s">
        <v>429</v>
      </c>
    </row>
    <row r="279" s="2" customFormat="1" ht="16.5" customHeight="1">
      <c r="A279" s="37"/>
      <c r="B279" s="38"/>
      <c r="C279" s="253" t="s">
        <v>270</v>
      </c>
      <c r="D279" s="253" t="s">
        <v>307</v>
      </c>
      <c r="E279" s="254" t="s">
        <v>430</v>
      </c>
      <c r="F279" s="255" t="s">
        <v>431</v>
      </c>
      <c r="G279" s="256" t="s">
        <v>135</v>
      </c>
      <c r="H279" s="257">
        <v>2</v>
      </c>
      <c r="I279" s="258"/>
      <c r="J279" s="259">
        <f>ROUND(I279*H279,2)</f>
        <v>0</v>
      </c>
      <c r="K279" s="255" t="s">
        <v>1</v>
      </c>
      <c r="L279" s="260"/>
      <c r="M279" s="261" t="s">
        <v>1</v>
      </c>
      <c r="N279" s="262" t="s">
        <v>38</v>
      </c>
      <c r="O279" s="90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142</v>
      </c>
      <c r="AT279" s="228" t="s">
        <v>307</v>
      </c>
      <c r="AU279" s="228" t="s">
        <v>82</v>
      </c>
      <c r="AY279" s="16" t="s">
        <v>123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78</v>
      </c>
      <c r="BK279" s="229">
        <f>ROUND(I279*H279,2)</f>
        <v>0</v>
      </c>
      <c r="BL279" s="16" t="s">
        <v>129</v>
      </c>
      <c r="BM279" s="228" t="s">
        <v>432</v>
      </c>
    </row>
    <row r="280" s="2" customFormat="1" ht="16.5" customHeight="1">
      <c r="A280" s="37"/>
      <c r="B280" s="38"/>
      <c r="C280" s="253" t="s">
        <v>433</v>
      </c>
      <c r="D280" s="253" t="s">
        <v>307</v>
      </c>
      <c r="E280" s="254" t="s">
        <v>434</v>
      </c>
      <c r="F280" s="255" t="s">
        <v>435</v>
      </c>
      <c r="G280" s="256" t="s">
        <v>135</v>
      </c>
      <c r="H280" s="257">
        <v>2</v>
      </c>
      <c r="I280" s="258"/>
      <c r="J280" s="259">
        <f>ROUND(I280*H280,2)</f>
        <v>0</v>
      </c>
      <c r="K280" s="255" t="s">
        <v>1</v>
      </c>
      <c r="L280" s="260"/>
      <c r="M280" s="261" t="s">
        <v>1</v>
      </c>
      <c r="N280" s="262" t="s">
        <v>38</v>
      </c>
      <c r="O280" s="90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8" t="s">
        <v>142</v>
      </c>
      <c r="AT280" s="228" t="s">
        <v>307</v>
      </c>
      <c r="AU280" s="228" t="s">
        <v>82</v>
      </c>
      <c r="AY280" s="16" t="s">
        <v>123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6" t="s">
        <v>78</v>
      </c>
      <c r="BK280" s="229">
        <f>ROUND(I280*H280,2)</f>
        <v>0</v>
      </c>
      <c r="BL280" s="16" t="s">
        <v>129</v>
      </c>
      <c r="BM280" s="228" t="s">
        <v>436</v>
      </c>
    </row>
    <row r="281" s="2" customFormat="1" ht="24.15" customHeight="1">
      <c r="A281" s="37"/>
      <c r="B281" s="38"/>
      <c r="C281" s="217" t="s">
        <v>276</v>
      </c>
      <c r="D281" s="217" t="s">
        <v>125</v>
      </c>
      <c r="E281" s="218" t="s">
        <v>437</v>
      </c>
      <c r="F281" s="219" t="s">
        <v>438</v>
      </c>
      <c r="G281" s="220" t="s">
        <v>135</v>
      </c>
      <c r="H281" s="221">
        <v>22</v>
      </c>
      <c r="I281" s="222"/>
      <c r="J281" s="223">
        <f>ROUND(I281*H281,2)</f>
        <v>0</v>
      </c>
      <c r="K281" s="219" t="s">
        <v>1</v>
      </c>
      <c r="L281" s="43"/>
      <c r="M281" s="224" t="s">
        <v>1</v>
      </c>
      <c r="N281" s="225" t="s">
        <v>38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129</v>
      </c>
      <c r="AT281" s="228" t="s">
        <v>125</v>
      </c>
      <c r="AU281" s="228" t="s">
        <v>82</v>
      </c>
      <c r="AY281" s="16" t="s">
        <v>123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78</v>
      </c>
      <c r="BK281" s="229">
        <f>ROUND(I281*H281,2)</f>
        <v>0</v>
      </c>
      <c r="BL281" s="16" t="s">
        <v>129</v>
      </c>
      <c r="BM281" s="228" t="s">
        <v>439</v>
      </c>
    </row>
    <row r="282" s="2" customFormat="1" ht="21.75" customHeight="1">
      <c r="A282" s="37"/>
      <c r="B282" s="38"/>
      <c r="C282" s="253" t="s">
        <v>440</v>
      </c>
      <c r="D282" s="253" t="s">
        <v>307</v>
      </c>
      <c r="E282" s="254" t="s">
        <v>441</v>
      </c>
      <c r="F282" s="255" t="s">
        <v>442</v>
      </c>
      <c r="G282" s="256" t="s">
        <v>135</v>
      </c>
      <c r="H282" s="257">
        <v>22.329999999999998</v>
      </c>
      <c r="I282" s="258"/>
      <c r="J282" s="259">
        <f>ROUND(I282*H282,2)</f>
        <v>0</v>
      </c>
      <c r="K282" s="255" t="s">
        <v>1</v>
      </c>
      <c r="L282" s="260"/>
      <c r="M282" s="261" t="s">
        <v>1</v>
      </c>
      <c r="N282" s="262" t="s">
        <v>38</v>
      </c>
      <c r="O282" s="90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8" t="s">
        <v>142</v>
      </c>
      <c r="AT282" s="228" t="s">
        <v>307</v>
      </c>
      <c r="AU282" s="228" t="s">
        <v>82</v>
      </c>
      <c r="AY282" s="16" t="s">
        <v>123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6" t="s">
        <v>78</v>
      </c>
      <c r="BK282" s="229">
        <f>ROUND(I282*H282,2)</f>
        <v>0</v>
      </c>
      <c r="BL282" s="16" t="s">
        <v>129</v>
      </c>
      <c r="BM282" s="228" t="s">
        <v>443</v>
      </c>
    </row>
    <row r="283" s="13" customFormat="1">
      <c r="A283" s="13"/>
      <c r="B283" s="230"/>
      <c r="C283" s="231"/>
      <c r="D283" s="232" t="s">
        <v>130</v>
      </c>
      <c r="E283" s="233" t="s">
        <v>1</v>
      </c>
      <c r="F283" s="234" t="s">
        <v>444</v>
      </c>
      <c r="G283" s="231"/>
      <c r="H283" s="235">
        <v>22.329999999999998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130</v>
      </c>
      <c r="AU283" s="241" t="s">
        <v>82</v>
      </c>
      <c r="AV283" s="13" t="s">
        <v>82</v>
      </c>
      <c r="AW283" s="13" t="s">
        <v>30</v>
      </c>
      <c r="AX283" s="13" t="s">
        <v>73</v>
      </c>
      <c r="AY283" s="241" t="s">
        <v>123</v>
      </c>
    </row>
    <row r="284" s="14" customFormat="1">
      <c r="A284" s="14"/>
      <c r="B284" s="242"/>
      <c r="C284" s="243"/>
      <c r="D284" s="232" t="s">
        <v>130</v>
      </c>
      <c r="E284" s="244" t="s">
        <v>1</v>
      </c>
      <c r="F284" s="245" t="s">
        <v>132</v>
      </c>
      <c r="G284" s="243"/>
      <c r="H284" s="246">
        <v>22.329999999999998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2" t="s">
        <v>130</v>
      </c>
      <c r="AU284" s="252" t="s">
        <v>82</v>
      </c>
      <c r="AV284" s="14" t="s">
        <v>129</v>
      </c>
      <c r="AW284" s="14" t="s">
        <v>30</v>
      </c>
      <c r="AX284" s="14" t="s">
        <v>78</v>
      </c>
      <c r="AY284" s="252" t="s">
        <v>123</v>
      </c>
    </row>
    <row r="285" s="2" customFormat="1" ht="24.15" customHeight="1">
      <c r="A285" s="37"/>
      <c r="B285" s="38"/>
      <c r="C285" s="217" t="s">
        <v>280</v>
      </c>
      <c r="D285" s="217" t="s">
        <v>125</v>
      </c>
      <c r="E285" s="218" t="s">
        <v>445</v>
      </c>
      <c r="F285" s="219" t="s">
        <v>446</v>
      </c>
      <c r="G285" s="220" t="s">
        <v>173</v>
      </c>
      <c r="H285" s="221">
        <v>542.89999999999998</v>
      </c>
      <c r="I285" s="222"/>
      <c r="J285" s="223">
        <f>ROUND(I285*H285,2)</f>
        <v>0</v>
      </c>
      <c r="K285" s="219" t="s">
        <v>1</v>
      </c>
      <c r="L285" s="43"/>
      <c r="M285" s="224" t="s">
        <v>1</v>
      </c>
      <c r="N285" s="225" t="s">
        <v>38</v>
      </c>
      <c r="O285" s="90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129</v>
      </c>
      <c r="AT285" s="228" t="s">
        <v>125</v>
      </c>
      <c r="AU285" s="228" t="s">
        <v>82</v>
      </c>
      <c r="AY285" s="16" t="s">
        <v>123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78</v>
      </c>
      <c r="BK285" s="229">
        <f>ROUND(I285*H285,2)</f>
        <v>0</v>
      </c>
      <c r="BL285" s="16" t="s">
        <v>129</v>
      </c>
      <c r="BM285" s="228" t="s">
        <v>447</v>
      </c>
    </row>
    <row r="286" s="13" customFormat="1">
      <c r="A286" s="13"/>
      <c r="B286" s="230"/>
      <c r="C286" s="231"/>
      <c r="D286" s="232" t="s">
        <v>130</v>
      </c>
      <c r="E286" s="233" t="s">
        <v>1</v>
      </c>
      <c r="F286" s="234" t="s">
        <v>448</v>
      </c>
      <c r="G286" s="231"/>
      <c r="H286" s="235">
        <v>542.89999999999998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1" t="s">
        <v>130</v>
      </c>
      <c r="AU286" s="241" t="s">
        <v>82</v>
      </c>
      <c r="AV286" s="13" t="s">
        <v>82</v>
      </c>
      <c r="AW286" s="13" t="s">
        <v>30</v>
      </c>
      <c r="AX286" s="13" t="s">
        <v>73</v>
      </c>
      <c r="AY286" s="241" t="s">
        <v>123</v>
      </c>
    </row>
    <row r="287" s="14" customFormat="1">
      <c r="A287" s="14"/>
      <c r="B287" s="242"/>
      <c r="C287" s="243"/>
      <c r="D287" s="232" t="s">
        <v>130</v>
      </c>
      <c r="E287" s="244" t="s">
        <v>1</v>
      </c>
      <c r="F287" s="245" t="s">
        <v>132</v>
      </c>
      <c r="G287" s="243"/>
      <c r="H287" s="246">
        <v>542.89999999999998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2" t="s">
        <v>130</v>
      </c>
      <c r="AU287" s="252" t="s">
        <v>82</v>
      </c>
      <c r="AV287" s="14" t="s">
        <v>129</v>
      </c>
      <c r="AW287" s="14" t="s">
        <v>30</v>
      </c>
      <c r="AX287" s="14" t="s">
        <v>78</v>
      </c>
      <c r="AY287" s="252" t="s">
        <v>123</v>
      </c>
    </row>
    <row r="288" s="2" customFormat="1" ht="16.5" customHeight="1">
      <c r="A288" s="37"/>
      <c r="B288" s="38"/>
      <c r="C288" s="217" t="s">
        <v>449</v>
      </c>
      <c r="D288" s="217" t="s">
        <v>125</v>
      </c>
      <c r="E288" s="218" t="s">
        <v>450</v>
      </c>
      <c r="F288" s="219" t="s">
        <v>451</v>
      </c>
      <c r="G288" s="220" t="s">
        <v>173</v>
      </c>
      <c r="H288" s="221">
        <v>542.89999999999998</v>
      </c>
      <c r="I288" s="222"/>
      <c r="J288" s="223">
        <f>ROUND(I288*H288,2)</f>
        <v>0</v>
      </c>
      <c r="K288" s="219" t="s">
        <v>1</v>
      </c>
      <c r="L288" s="43"/>
      <c r="M288" s="224" t="s">
        <v>1</v>
      </c>
      <c r="N288" s="225" t="s">
        <v>38</v>
      </c>
      <c r="O288" s="90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8" t="s">
        <v>129</v>
      </c>
      <c r="AT288" s="228" t="s">
        <v>125</v>
      </c>
      <c r="AU288" s="228" t="s">
        <v>82</v>
      </c>
      <c r="AY288" s="16" t="s">
        <v>123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6" t="s">
        <v>78</v>
      </c>
      <c r="BK288" s="229">
        <f>ROUND(I288*H288,2)</f>
        <v>0</v>
      </c>
      <c r="BL288" s="16" t="s">
        <v>129</v>
      </c>
      <c r="BM288" s="228" t="s">
        <v>452</v>
      </c>
    </row>
    <row r="289" s="2" customFormat="1" ht="24.15" customHeight="1">
      <c r="A289" s="37"/>
      <c r="B289" s="38"/>
      <c r="C289" s="217" t="s">
        <v>284</v>
      </c>
      <c r="D289" s="217" t="s">
        <v>125</v>
      </c>
      <c r="E289" s="218" t="s">
        <v>453</v>
      </c>
      <c r="F289" s="219" t="s">
        <v>454</v>
      </c>
      <c r="G289" s="220" t="s">
        <v>135</v>
      </c>
      <c r="H289" s="221">
        <v>23</v>
      </c>
      <c r="I289" s="222"/>
      <c r="J289" s="223">
        <f>ROUND(I289*H289,2)</f>
        <v>0</v>
      </c>
      <c r="K289" s="219" t="s">
        <v>1</v>
      </c>
      <c r="L289" s="43"/>
      <c r="M289" s="224" t="s">
        <v>1</v>
      </c>
      <c r="N289" s="225" t="s">
        <v>38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129</v>
      </c>
      <c r="AT289" s="228" t="s">
        <v>125</v>
      </c>
      <c r="AU289" s="228" t="s">
        <v>82</v>
      </c>
      <c r="AY289" s="16" t="s">
        <v>123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78</v>
      </c>
      <c r="BK289" s="229">
        <f>ROUND(I289*H289,2)</f>
        <v>0</v>
      </c>
      <c r="BL289" s="16" t="s">
        <v>129</v>
      </c>
      <c r="BM289" s="228" t="s">
        <v>455</v>
      </c>
    </row>
    <row r="290" s="2" customFormat="1" ht="16.5" customHeight="1">
      <c r="A290" s="37"/>
      <c r="B290" s="38"/>
      <c r="C290" s="217" t="s">
        <v>456</v>
      </c>
      <c r="D290" s="217" t="s">
        <v>125</v>
      </c>
      <c r="E290" s="218" t="s">
        <v>457</v>
      </c>
      <c r="F290" s="219" t="s">
        <v>458</v>
      </c>
      <c r="G290" s="220" t="s">
        <v>135</v>
      </c>
      <c r="H290" s="221">
        <v>1</v>
      </c>
      <c r="I290" s="222"/>
      <c r="J290" s="223">
        <f>ROUND(I290*H290,2)</f>
        <v>0</v>
      </c>
      <c r="K290" s="219" t="s">
        <v>1</v>
      </c>
      <c r="L290" s="43"/>
      <c r="M290" s="224" t="s">
        <v>1</v>
      </c>
      <c r="N290" s="225" t="s">
        <v>38</v>
      </c>
      <c r="O290" s="90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8" t="s">
        <v>129</v>
      </c>
      <c r="AT290" s="228" t="s">
        <v>125</v>
      </c>
      <c r="AU290" s="228" t="s">
        <v>82</v>
      </c>
      <c r="AY290" s="16" t="s">
        <v>123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6" t="s">
        <v>78</v>
      </c>
      <c r="BK290" s="229">
        <f>ROUND(I290*H290,2)</f>
        <v>0</v>
      </c>
      <c r="BL290" s="16" t="s">
        <v>129</v>
      </c>
      <c r="BM290" s="228" t="s">
        <v>459</v>
      </c>
    </row>
    <row r="291" s="2" customFormat="1" ht="16.5" customHeight="1">
      <c r="A291" s="37"/>
      <c r="B291" s="38"/>
      <c r="C291" s="253" t="s">
        <v>291</v>
      </c>
      <c r="D291" s="253" t="s">
        <v>307</v>
      </c>
      <c r="E291" s="254" t="s">
        <v>460</v>
      </c>
      <c r="F291" s="255" t="s">
        <v>461</v>
      </c>
      <c r="G291" s="256" t="s">
        <v>135</v>
      </c>
      <c r="H291" s="257">
        <v>1</v>
      </c>
      <c r="I291" s="258"/>
      <c r="J291" s="259">
        <f>ROUND(I291*H291,2)</f>
        <v>0</v>
      </c>
      <c r="K291" s="255" t="s">
        <v>1</v>
      </c>
      <c r="L291" s="260"/>
      <c r="M291" s="261" t="s">
        <v>1</v>
      </c>
      <c r="N291" s="262" t="s">
        <v>38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142</v>
      </c>
      <c r="AT291" s="228" t="s">
        <v>307</v>
      </c>
      <c r="AU291" s="228" t="s">
        <v>82</v>
      </c>
      <c r="AY291" s="16" t="s">
        <v>123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78</v>
      </c>
      <c r="BK291" s="229">
        <f>ROUND(I291*H291,2)</f>
        <v>0</v>
      </c>
      <c r="BL291" s="16" t="s">
        <v>129</v>
      </c>
      <c r="BM291" s="228" t="s">
        <v>462</v>
      </c>
    </row>
    <row r="292" s="2" customFormat="1" ht="16.5" customHeight="1">
      <c r="A292" s="37"/>
      <c r="B292" s="38"/>
      <c r="C292" s="253" t="s">
        <v>463</v>
      </c>
      <c r="D292" s="253" t="s">
        <v>307</v>
      </c>
      <c r="E292" s="254" t="s">
        <v>464</v>
      </c>
      <c r="F292" s="255" t="s">
        <v>465</v>
      </c>
      <c r="G292" s="256" t="s">
        <v>135</v>
      </c>
      <c r="H292" s="257">
        <v>1</v>
      </c>
      <c r="I292" s="258"/>
      <c r="J292" s="259">
        <f>ROUND(I292*H292,2)</f>
        <v>0</v>
      </c>
      <c r="K292" s="255" t="s">
        <v>1</v>
      </c>
      <c r="L292" s="260"/>
      <c r="M292" s="261" t="s">
        <v>1</v>
      </c>
      <c r="N292" s="262" t="s">
        <v>38</v>
      </c>
      <c r="O292" s="90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8" t="s">
        <v>142</v>
      </c>
      <c r="AT292" s="228" t="s">
        <v>307</v>
      </c>
      <c r="AU292" s="228" t="s">
        <v>82</v>
      </c>
      <c r="AY292" s="16" t="s">
        <v>123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6" t="s">
        <v>78</v>
      </c>
      <c r="BK292" s="229">
        <f>ROUND(I292*H292,2)</f>
        <v>0</v>
      </c>
      <c r="BL292" s="16" t="s">
        <v>129</v>
      </c>
      <c r="BM292" s="228" t="s">
        <v>466</v>
      </c>
    </row>
    <row r="293" s="2" customFormat="1" ht="16.5" customHeight="1">
      <c r="A293" s="37"/>
      <c r="B293" s="38"/>
      <c r="C293" s="217" t="s">
        <v>295</v>
      </c>
      <c r="D293" s="217" t="s">
        <v>125</v>
      </c>
      <c r="E293" s="218" t="s">
        <v>467</v>
      </c>
      <c r="F293" s="219" t="s">
        <v>468</v>
      </c>
      <c r="G293" s="220" t="s">
        <v>135</v>
      </c>
      <c r="H293" s="221">
        <v>22</v>
      </c>
      <c r="I293" s="222"/>
      <c r="J293" s="223">
        <f>ROUND(I293*H293,2)</f>
        <v>0</v>
      </c>
      <c r="K293" s="219" t="s">
        <v>1</v>
      </c>
      <c r="L293" s="43"/>
      <c r="M293" s="224" t="s">
        <v>1</v>
      </c>
      <c r="N293" s="225" t="s">
        <v>38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129</v>
      </c>
      <c r="AT293" s="228" t="s">
        <v>125</v>
      </c>
      <c r="AU293" s="228" t="s">
        <v>82</v>
      </c>
      <c r="AY293" s="16" t="s">
        <v>123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78</v>
      </c>
      <c r="BK293" s="229">
        <f>ROUND(I293*H293,2)</f>
        <v>0</v>
      </c>
      <c r="BL293" s="16" t="s">
        <v>129</v>
      </c>
      <c r="BM293" s="228" t="s">
        <v>469</v>
      </c>
    </row>
    <row r="294" s="2" customFormat="1" ht="16.5" customHeight="1">
      <c r="A294" s="37"/>
      <c r="B294" s="38"/>
      <c r="C294" s="253" t="s">
        <v>470</v>
      </c>
      <c r="D294" s="253" t="s">
        <v>307</v>
      </c>
      <c r="E294" s="254" t="s">
        <v>471</v>
      </c>
      <c r="F294" s="255" t="s">
        <v>472</v>
      </c>
      <c r="G294" s="256" t="s">
        <v>135</v>
      </c>
      <c r="H294" s="257">
        <v>22</v>
      </c>
      <c r="I294" s="258"/>
      <c r="J294" s="259">
        <f>ROUND(I294*H294,2)</f>
        <v>0</v>
      </c>
      <c r="K294" s="255" t="s">
        <v>1</v>
      </c>
      <c r="L294" s="260"/>
      <c r="M294" s="261" t="s">
        <v>1</v>
      </c>
      <c r="N294" s="262" t="s">
        <v>38</v>
      </c>
      <c r="O294" s="90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8" t="s">
        <v>142</v>
      </c>
      <c r="AT294" s="228" t="s">
        <v>307</v>
      </c>
      <c r="AU294" s="228" t="s">
        <v>82</v>
      </c>
      <c r="AY294" s="16" t="s">
        <v>123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6" t="s">
        <v>78</v>
      </c>
      <c r="BK294" s="229">
        <f>ROUND(I294*H294,2)</f>
        <v>0</v>
      </c>
      <c r="BL294" s="16" t="s">
        <v>129</v>
      </c>
      <c r="BM294" s="228" t="s">
        <v>473</v>
      </c>
    </row>
    <row r="295" s="2" customFormat="1" ht="16.5" customHeight="1">
      <c r="A295" s="37"/>
      <c r="B295" s="38"/>
      <c r="C295" s="253" t="s">
        <v>302</v>
      </c>
      <c r="D295" s="253" t="s">
        <v>307</v>
      </c>
      <c r="E295" s="254" t="s">
        <v>474</v>
      </c>
      <c r="F295" s="255" t="s">
        <v>475</v>
      </c>
      <c r="G295" s="256" t="s">
        <v>135</v>
      </c>
      <c r="H295" s="257">
        <v>22</v>
      </c>
      <c r="I295" s="258"/>
      <c r="J295" s="259">
        <f>ROUND(I295*H295,2)</f>
        <v>0</v>
      </c>
      <c r="K295" s="255" t="s">
        <v>1</v>
      </c>
      <c r="L295" s="260"/>
      <c r="M295" s="261" t="s">
        <v>1</v>
      </c>
      <c r="N295" s="262" t="s">
        <v>38</v>
      </c>
      <c r="O295" s="90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8" t="s">
        <v>142</v>
      </c>
      <c r="AT295" s="228" t="s">
        <v>307</v>
      </c>
      <c r="AU295" s="228" t="s">
        <v>82</v>
      </c>
      <c r="AY295" s="16" t="s">
        <v>123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6" t="s">
        <v>78</v>
      </c>
      <c r="BK295" s="229">
        <f>ROUND(I295*H295,2)</f>
        <v>0</v>
      </c>
      <c r="BL295" s="16" t="s">
        <v>129</v>
      </c>
      <c r="BM295" s="228" t="s">
        <v>476</v>
      </c>
    </row>
    <row r="296" s="2" customFormat="1" ht="16.5" customHeight="1">
      <c r="A296" s="37"/>
      <c r="B296" s="38"/>
      <c r="C296" s="253" t="s">
        <v>477</v>
      </c>
      <c r="D296" s="253" t="s">
        <v>307</v>
      </c>
      <c r="E296" s="254" t="s">
        <v>478</v>
      </c>
      <c r="F296" s="255" t="s">
        <v>479</v>
      </c>
      <c r="G296" s="256" t="s">
        <v>135</v>
      </c>
      <c r="H296" s="257">
        <v>23</v>
      </c>
      <c r="I296" s="258"/>
      <c r="J296" s="259">
        <f>ROUND(I296*H296,2)</f>
        <v>0</v>
      </c>
      <c r="K296" s="255" t="s">
        <v>1</v>
      </c>
      <c r="L296" s="260"/>
      <c r="M296" s="261" t="s">
        <v>1</v>
      </c>
      <c r="N296" s="262" t="s">
        <v>38</v>
      </c>
      <c r="O296" s="90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8" t="s">
        <v>142</v>
      </c>
      <c r="AT296" s="228" t="s">
        <v>307</v>
      </c>
      <c r="AU296" s="228" t="s">
        <v>82</v>
      </c>
      <c r="AY296" s="16" t="s">
        <v>123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6" t="s">
        <v>78</v>
      </c>
      <c r="BK296" s="229">
        <f>ROUND(I296*H296,2)</f>
        <v>0</v>
      </c>
      <c r="BL296" s="16" t="s">
        <v>129</v>
      </c>
      <c r="BM296" s="228" t="s">
        <v>480</v>
      </c>
    </row>
    <row r="297" s="13" customFormat="1">
      <c r="A297" s="13"/>
      <c r="B297" s="230"/>
      <c r="C297" s="231"/>
      <c r="D297" s="232" t="s">
        <v>130</v>
      </c>
      <c r="E297" s="233" t="s">
        <v>1</v>
      </c>
      <c r="F297" s="234" t="s">
        <v>481</v>
      </c>
      <c r="G297" s="231"/>
      <c r="H297" s="235">
        <v>23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130</v>
      </c>
      <c r="AU297" s="241" t="s">
        <v>82</v>
      </c>
      <c r="AV297" s="13" t="s">
        <v>82</v>
      </c>
      <c r="AW297" s="13" t="s">
        <v>30</v>
      </c>
      <c r="AX297" s="13" t="s">
        <v>73</v>
      </c>
      <c r="AY297" s="241" t="s">
        <v>123</v>
      </c>
    </row>
    <row r="298" s="14" customFormat="1">
      <c r="A298" s="14"/>
      <c r="B298" s="242"/>
      <c r="C298" s="243"/>
      <c r="D298" s="232" t="s">
        <v>130</v>
      </c>
      <c r="E298" s="244" t="s">
        <v>1</v>
      </c>
      <c r="F298" s="245" t="s">
        <v>132</v>
      </c>
      <c r="G298" s="243"/>
      <c r="H298" s="246">
        <v>23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2" t="s">
        <v>130</v>
      </c>
      <c r="AU298" s="252" t="s">
        <v>82</v>
      </c>
      <c r="AV298" s="14" t="s">
        <v>129</v>
      </c>
      <c r="AW298" s="14" t="s">
        <v>30</v>
      </c>
      <c r="AX298" s="14" t="s">
        <v>78</v>
      </c>
      <c r="AY298" s="252" t="s">
        <v>123</v>
      </c>
    </row>
    <row r="299" s="2" customFormat="1" ht="16.5" customHeight="1">
      <c r="A299" s="37"/>
      <c r="B299" s="38"/>
      <c r="C299" s="217" t="s">
        <v>306</v>
      </c>
      <c r="D299" s="217" t="s">
        <v>125</v>
      </c>
      <c r="E299" s="218" t="s">
        <v>482</v>
      </c>
      <c r="F299" s="219" t="s">
        <v>483</v>
      </c>
      <c r="G299" s="220" t="s">
        <v>135</v>
      </c>
      <c r="H299" s="221">
        <v>4</v>
      </c>
      <c r="I299" s="222"/>
      <c r="J299" s="223">
        <f>ROUND(I299*H299,2)</f>
        <v>0</v>
      </c>
      <c r="K299" s="219" t="s">
        <v>1</v>
      </c>
      <c r="L299" s="43"/>
      <c r="M299" s="224" t="s">
        <v>1</v>
      </c>
      <c r="N299" s="225" t="s">
        <v>38</v>
      </c>
      <c r="O299" s="90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8" t="s">
        <v>129</v>
      </c>
      <c r="AT299" s="228" t="s">
        <v>125</v>
      </c>
      <c r="AU299" s="228" t="s">
        <v>82</v>
      </c>
      <c r="AY299" s="16" t="s">
        <v>123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6" t="s">
        <v>78</v>
      </c>
      <c r="BK299" s="229">
        <f>ROUND(I299*H299,2)</f>
        <v>0</v>
      </c>
      <c r="BL299" s="16" t="s">
        <v>129</v>
      </c>
      <c r="BM299" s="228" t="s">
        <v>484</v>
      </c>
    </row>
    <row r="300" s="2" customFormat="1" ht="16.5" customHeight="1">
      <c r="A300" s="37"/>
      <c r="B300" s="38"/>
      <c r="C300" s="253" t="s">
        <v>485</v>
      </c>
      <c r="D300" s="253" t="s">
        <v>307</v>
      </c>
      <c r="E300" s="254" t="s">
        <v>486</v>
      </c>
      <c r="F300" s="255" t="s">
        <v>487</v>
      </c>
      <c r="G300" s="256" t="s">
        <v>135</v>
      </c>
      <c r="H300" s="257">
        <v>4</v>
      </c>
      <c r="I300" s="258"/>
      <c r="J300" s="259">
        <f>ROUND(I300*H300,2)</f>
        <v>0</v>
      </c>
      <c r="K300" s="255" t="s">
        <v>1</v>
      </c>
      <c r="L300" s="260"/>
      <c r="M300" s="261" t="s">
        <v>1</v>
      </c>
      <c r="N300" s="262" t="s">
        <v>38</v>
      </c>
      <c r="O300" s="90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8" t="s">
        <v>142</v>
      </c>
      <c r="AT300" s="228" t="s">
        <v>307</v>
      </c>
      <c r="AU300" s="228" t="s">
        <v>82</v>
      </c>
      <c r="AY300" s="16" t="s">
        <v>123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6" t="s">
        <v>78</v>
      </c>
      <c r="BK300" s="229">
        <f>ROUND(I300*H300,2)</f>
        <v>0</v>
      </c>
      <c r="BL300" s="16" t="s">
        <v>129</v>
      </c>
      <c r="BM300" s="228" t="s">
        <v>488</v>
      </c>
    </row>
    <row r="301" s="2" customFormat="1" ht="16.5" customHeight="1">
      <c r="A301" s="37"/>
      <c r="B301" s="38"/>
      <c r="C301" s="253" t="s">
        <v>311</v>
      </c>
      <c r="D301" s="253" t="s">
        <v>307</v>
      </c>
      <c r="E301" s="254" t="s">
        <v>489</v>
      </c>
      <c r="F301" s="255" t="s">
        <v>490</v>
      </c>
      <c r="G301" s="256" t="s">
        <v>135</v>
      </c>
      <c r="H301" s="257">
        <v>4</v>
      </c>
      <c r="I301" s="258"/>
      <c r="J301" s="259">
        <f>ROUND(I301*H301,2)</f>
        <v>0</v>
      </c>
      <c r="K301" s="255" t="s">
        <v>1</v>
      </c>
      <c r="L301" s="260"/>
      <c r="M301" s="261" t="s">
        <v>1</v>
      </c>
      <c r="N301" s="262" t="s">
        <v>38</v>
      </c>
      <c r="O301" s="90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8" t="s">
        <v>142</v>
      </c>
      <c r="AT301" s="228" t="s">
        <v>307</v>
      </c>
      <c r="AU301" s="228" t="s">
        <v>82</v>
      </c>
      <c r="AY301" s="16" t="s">
        <v>123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6" t="s">
        <v>78</v>
      </c>
      <c r="BK301" s="229">
        <f>ROUND(I301*H301,2)</f>
        <v>0</v>
      </c>
      <c r="BL301" s="16" t="s">
        <v>129</v>
      </c>
      <c r="BM301" s="228" t="s">
        <v>491</v>
      </c>
    </row>
    <row r="302" s="2" customFormat="1" ht="16.5" customHeight="1">
      <c r="A302" s="37"/>
      <c r="B302" s="38"/>
      <c r="C302" s="217" t="s">
        <v>492</v>
      </c>
      <c r="D302" s="217" t="s">
        <v>125</v>
      </c>
      <c r="E302" s="218" t="s">
        <v>493</v>
      </c>
      <c r="F302" s="219" t="s">
        <v>494</v>
      </c>
      <c r="G302" s="220" t="s">
        <v>135</v>
      </c>
      <c r="H302" s="221">
        <v>27</v>
      </c>
      <c r="I302" s="222"/>
      <c r="J302" s="223">
        <f>ROUND(I302*H302,2)</f>
        <v>0</v>
      </c>
      <c r="K302" s="219" t="s">
        <v>1</v>
      </c>
      <c r="L302" s="43"/>
      <c r="M302" s="224" t="s">
        <v>1</v>
      </c>
      <c r="N302" s="225" t="s">
        <v>38</v>
      </c>
      <c r="O302" s="90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8" t="s">
        <v>129</v>
      </c>
      <c r="AT302" s="228" t="s">
        <v>125</v>
      </c>
      <c r="AU302" s="228" t="s">
        <v>82</v>
      </c>
      <c r="AY302" s="16" t="s">
        <v>123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6" t="s">
        <v>78</v>
      </c>
      <c r="BK302" s="229">
        <f>ROUND(I302*H302,2)</f>
        <v>0</v>
      </c>
      <c r="BL302" s="16" t="s">
        <v>129</v>
      </c>
      <c r="BM302" s="228" t="s">
        <v>495</v>
      </c>
    </row>
    <row r="303" s="2" customFormat="1" ht="37.8" customHeight="1">
      <c r="A303" s="37"/>
      <c r="B303" s="38"/>
      <c r="C303" s="217" t="s">
        <v>317</v>
      </c>
      <c r="D303" s="217" t="s">
        <v>125</v>
      </c>
      <c r="E303" s="218" t="s">
        <v>496</v>
      </c>
      <c r="F303" s="219" t="s">
        <v>497</v>
      </c>
      <c r="G303" s="220" t="s">
        <v>135</v>
      </c>
      <c r="H303" s="221">
        <v>22</v>
      </c>
      <c r="I303" s="222"/>
      <c r="J303" s="223">
        <f>ROUND(I303*H303,2)</f>
        <v>0</v>
      </c>
      <c r="K303" s="219" t="s">
        <v>1</v>
      </c>
      <c r="L303" s="43"/>
      <c r="M303" s="224" t="s">
        <v>1</v>
      </c>
      <c r="N303" s="225" t="s">
        <v>38</v>
      </c>
      <c r="O303" s="90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8" t="s">
        <v>129</v>
      </c>
      <c r="AT303" s="228" t="s">
        <v>125</v>
      </c>
      <c r="AU303" s="228" t="s">
        <v>82</v>
      </c>
      <c r="AY303" s="16" t="s">
        <v>123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6" t="s">
        <v>78</v>
      </c>
      <c r="BK303" s="229">
        <f>ROUND(I303*H303,2)</f>
        <v>0</v>
      </c>
      <c r="BL303" s="16" t="s">
        <v>129</v>
      </c>
      <c r="BM303" s="228" t="s">
        <v>498</v>
      </c>
    </row>
    <row r="304" s="2" customFormat="1" ht="24.15" customHeight="1">
      <c r="A304" s="37"/>
      <c r="B304" s="38"/>
      <c r="C304" s="253" t="s">
        <v>499</v>
      </c>
      <c r="D304" s="253" t="s">
        <v>307</v>
      </c>
      <c r="E304" s="254" t="s">
        <v>500</v>
      </c>
      <c r="F304" s="255" t="s">
        <v>501</v>
      </c>
      <c r="G304" s="256" t="s">
        <v>135</v>
      </c>
      <c r="H304" s="257">
        <v>22</v>
      </c>
      <c r="I304" s="258"/>
      <c r="J304" s="259">
        <f>ROUND(I304*H304,2)</f>
        <v>0</v>
      </c>
      <c r="K304" s="255" t="s">
        <v>1</v>
      </c>
      <c r="L304" s="260"/>
      <c r="M304" s="261" t="s">
        <v>1</v>
      </c>
      <c r="N304" s="262" t="s">
        <v>38</v>
      </c>
      <c r="O304" s="90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8" t="s">
        <v>142</v>
      </c>
      <c r="AT304" s="228" t="s">
        <v>307</v>
      </c>
      <c r="AU304" s="228" t="s">
        <v>82</v>
      </c>
      <c r="AY304" s="16" t="s">
        <v>123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6" t="s">
        <v>78</v>
      </c>
      <c r="BK304" s="229">
        <f>ROUND(I304*H304,2)</f>
        <v>0</v>
      </c>
      <c r="BL304" s="16" t="s">
        <v>129</v>
      </c>
      <c r="BM304" s="228" t="s">
        <v>502</v>
      </c>
    </row>
    <row r="305" s="2" customFormat="1" ht="21.75" customHeight="1">
      <c r="A305" s="37"/>
      <c r="B305" s="38"/>
      <c r="C305" s="253" t="s">
        <v>322</v>
      </c>
      <c r="D305" s="253" t="s">
        <v>307</v>
      </c>
      <c r="E305" s="254" t="s">
        <v>503</v>
      </c>
      <c r="F305" s="255" t="s">
        <v>504</v>
      </c>
      <c r="G305" s="256" t="s">
        <v>505</v>
      </c>
      <c r="H305" s="257">
        <v>22</v>
      </c>
      <c r="I305" s="258"/>
      <c r="J305" s="259">
        <f>ROUND(I305*H305,2)</f>
        <v>0</v>
      </c>
      <c r="K305" s="255" t="s">
        <v>1</v>
      </c>
      <c r="L305" s="260"/>
      <c r="M305" s="261" t="s">
        <v>1</v>
      </c>
      <c r="N305" s="262" t="s">
        <v>38</v>
      </c>
      <c r="O305" s="90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8" t="s">
        <v>142</v>
      </c>
      <c r="AT305" s="228" t="s">
        <v>307</v>
      </c>
      <c r="AU305" s="228" t="s">
        <v>82</v>
      </c>
      <c r="AY305" s="16" t="s">
        <v>123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6" t="s">
        <v>78</v>
      </c>
      <c r="BK305" s="229">
        <f>ROUND(I305*H305,2)</f>
        <v>0</v>
      </c>
      <c r="BL305" s="16" t="s">
        <v>129</v>
      </c>
      <c r="BM305" s="228" t="s">
        <v>506</v>
      </c>
    </row>
    <row r="306" s="12" customFormat="1" ht="22.8" customHeight="1">
      <c r="A306" s="12"/>
      <c r="B306" s="201"/>
      <c r="C306" s="202"/>
      <c r="D306" s="203" t="s">
        <v>72</v>
      </c>
      <c r="E306" s="215" t="s">
        <v>157</v>
      </c>
      <c r="F306" s="215" t="s">
        <v>507</v>
      </c>
      <c r="G306" s="202"/>
      <c r="H306" s="202"/>
      <c r="I306" s="205"/>
      <c r="J306" s="216">
        <f>BK306</f>
        <v>0</v>
      </c>
      <c r="K306" s="202"/>
      <c r="L306" s="207"/>
      <c r="M306" s="208"/>
      <c r="N306" s="209"/>
      <c r="O306" s="209"/>
      <c r="P306" s="210">
        <f>P307</f>
        <v>0</v>
      </c>
      <c r="Q306" s="209"/>
      <c r="R306" s="210">
        <f>R307</f>
        <v>0</v>
      </c>
      <c r="S306" s="209"/>
      <c r="T306" s="211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2" t="s">
        <v>78</v>
      </c>
      <c r="AT306" s="213" t="s">
        <v>72</v>
      </c>
      <c r="AU306" s="213" t="s">
        <v>78</v>
      </c>
      <c r="AY306" s="212" t="s">
        <v>123</v>
      </c>
      <c r="BK306" s="214">
        <f>BK307</f>
        <v>0</v>
      </c>
    </row>
    <row r="307" s="2" customFormat="1" ht="16.5" customHeight="1">
      <c r="A307" s="37"/>
      <c r="B307" s="38"/>
      <c r="C307" s="217" t="s">
        <v>508</v>
      </c>
      <c r="D307" s="217" t="s">
        <v>125</v>
      </c>
      <c r="E307" s="218" t="s">
        <v>509</v>
      </c>
      <c r="F307" s="219" t="s">
        <v>510</v>
      </c>
      <c r="G307" s="220" t="s">
        <v>135</v>
      </c>
      <c r="H307" s="221">
        <v>1</v>
      </c>
      <c r="I307" s="222"/>
      <c r="J307" s="223">
        <f>ROUND(I307*H307,2)</f>
        <v>0</v>
      </c>
      <c r="K307" s="219" t="s">
        <v>1</v>
      </c>
      <c r="L307" s="43"/>
      <c r="M307" s="224" t="s">
        <v>1</v>
      </c>
      <c r="N307" s="225" t="s">
        <v>38</v>
      </c>
      <c r="O307" s="90"/>
      <c r="P307" s="226">
        <f>O307*H307</f>
        <v>0</v>
      </c>
      <c r="Q307" s="226">
        <v>0</v>
      </c>
      <c r="R307" s="226">
        <f>Q307*H307</f>
        <v>0</v>
      </c>
      <c r="S307" s="226">
        <v>0</v>
      </c>
      <c r="T307" s="22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8" t="s">
        <v>129</v>
      </c>
      <c r="AT307" s="228" t="s">
        <v>125</v>
      </c>
      <c r="AU307" s="228" t="s">
        <v>82</v>
      </c>
      <c r="AY307" s="16" t="s">
        <v>123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6" t="s">
        <v>78</v>
      </c>
      <c r="BK307" s="229">
        <f>ROUND(I307*H307,2)</f>
        <v>0</v>
      </c>
      <c r="BL307" s="16" t="s">
        <v>129</v>
      </c>
      <c r="BM307" s="228" t="s">
        <v>511</v>
      </c>
    </row>
    <row r="308" s="12" customFormat="1" ht="22.8" customHeight="1">
      <c r="A308" s="12"/>
      <c r="B308" s="201"/>
      <c r="C308" s="202"/>
      <c r="D308" s="203" t="s">
        <v>72</v>
      </c>
      <c r="E308" s="215" t="s">
        <v>512</v>
      </c>
      <c r="F308" s="215" t="s">
        <v>513</v>
      </c>
      <c r="G308" s="202"/>
      <c r="H308" s="202"/>
      <c r="I308" s="205"/>
      <c r="J308" s="216">
        <f>BK308</f>
        <v>0</v>
      </c>
      <c r="K308" s="202"/>
      <c r="L308" s="207"/>
      <c r="M308" s="208"/>
      <c r="N308" s="209"/>
      <c r="O308" s="209"/>
      <c r="P308" s="210">
        <f>SUM(P309:P314)</f>
        <v>0</v>
      </c>
      <c r="Q308" s="209"/>
      <c r="R308" s="210">
        <f>SUM(R309:R314)</f>
        <v>0</v>
      </c>
      <c r="S308" s="209"/>
      <c r="T308" s="211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2" t="s">
        <v>78</v>
      </c>
      <c r="AT308" s="213" t="s">
        <v>72</v>
      </c>
      <c r="AU308" s="213" t="s">
        <v>78</v>
      </c>
      <c r="AY308" s="212" t="s">
        <v>123</v>
      </c>
      <c r="BK308" s="214">
        <f>SUM(BK309:BK314)</f>
        <v>0</v>
      </c>
    </row>
    <row r="309" s="2" customFormat="1" ht="16.5" customHeight="1">
      <c r="A309" s="37"/>
      <c r="B309" s="38"/>
      <c r="C309" s="217" t="s">
        <v>327</v>
      </c>
      <c r="D309" s="217" t="s">
        <v>125</v>
      </c>
      <c r="E309" s="218" t="s">
        <v>514</v>
      </c>
      <c r="F309" s="219" t="s">
        <v>515</v>
      </c>
      <c r="G309" s="220" t="s">
        <v>275</v>
      </c>
      <c r="H309" s="221">
        <v>139.612</v>
      </c>
      <c r="I309" s="222"/>
      <c r="J309" s="223">
        <f>ROUND(I309*H309,2)</f>
        <v>0</v>
      </c>
      <c r="K309" s="219" t="s">
        <v>1</v>
      </c>
      <c r="L309" s="43"/>
      <c r="M309" s="224" t="s">
        <v>1</v>
      </c>
      <c r="N309" s="225" t="s">
        <v>38</v>
      </c>
      <c r="O309" s="90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8" t="s">
        <v>129</v>
      </c>
      <c r="AT309" s="228" t="s">
        <v>125</v>
      </c>
      <c r="AU309" s="228" t="s">
        <v>82</v>
      </c>
      <c r="AY309" s="16" t="s">
        <v>123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6" t="s">
        <v>78</v>
      </c>
      <c r="BK309" s="229">
        <f>ROUND(I309*H309,2)</f>
        <v>0</v>
      </c>
      <c r="BL309" s="16" t="s">
        <v>129</v>
      </c>
      <c r="BM309" s="228" t="s">
        <v>516</v>
      </c>
    </row>
    <row r="310" s="2" customFormat="1" ht="24.15" customHeight="1">
      <c r="A310" s="37"/>
      <c r="B310" s="38"/>
      <c r="C310" s="217" t="s">
        <v>512</v>
      </c>
      <c r="D310" s="217" t="s">
        <v>125</v>
      </c>
      <c r="E310" s="218" t="s">
        <v>517</v>
      </c>
      <c r="F310" s="219" t="s">
        <v>518</v>
      </c>
      <c r="G310" s="220" t="s">
        <v>275</v>
      </c>
      <c r="H310" s="221">
        <v>1256.508</v>
      </c>
      <c r="I310" s="222"/>
      <c r="J310" s="223">
        <f>ROUND(I310*H310,2)</f>
        <v>0</v>
      </c>
      <c r="K310" s="219" t="s">
        <v>1</v>
      </c>
      <c r="L310" s="43"/>
      <c r="M310" s="224" t="s">
        <v>1</v>
      </c>
      <c r="N310" s="225" t="s">
        <v>38</v>
      </c>
      <c r="O310" s="90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8" t="s">
        <v>129</v>
      </c>
      <c r="AT310" s="228" t="s">
        <v>125</v>
      </c>
      <c r="AU310" s="228" t="s">
        <v>82</v>
      </c>
      <c r="AY310" s="16" t="s">
        <v>123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6" t="s">
        <v>78</v>
      </c>
      <c r="BK310" s="229">
        <f>ROUND(I310*H310,2)</f>
        <v>0</v>
      </c>
      <c r="BL310" s="16" t="s">
        <v>129</v>
      </c>
      <c r="BM310" s="228" t="s">
        <v>519</v>
      </c>
    </row>
    <row r="311" s="13" customFormat="1">
      <c r="A311" s="13"/>
      <c r="B311" s="230"/>
      <c r="C311" s="231"/>
      <c r="D311" s="232" t="s">
        <v>130</v>
      </c>
      <c r="E311" s="233" t="s">
        <v>1</v>
      </c>
      <c r="F311" s="234" t="s">
        <v>520</v>
      </c>
      <c r="G311" s="231"/>
      <c r="H311" s="235">
        <v>1256.508</v>
      </c>
      <c r="I311" s="236"/>
      <c r="J311" s="231"/>
      <c r="K311" s="231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130</v>
      </c>
      <c r="AU311" s="241" t="s">
        <v>82</v>
      </c>
      <c r="AV311" s="13" t="s">
        <v>82</v>
      </c>
      <c r="AW311" s="13" t="s">
        <v>30</v>
      </c>
      <c r="AX311" s="13" t="s">
        <v>73</v>
      </c>
      <c r="AY311" s="241" t="s">
        <v>123</v>
      </c>
    </row>
    <row r="312" s="14" customFormat="1">
      <c r="A312" s="14"/>
      <c r="B312" s="242"/>
      <c r="C312" s="243"/>
      <c r="D312" s="232" t="s">
        <v>130</v>
      </c>
      <c r="E312" s="244" t="s">
        <v>1</v>
      </c>
      <c r="F312" s="245" t="s">
        <v>132</v>
      </c>
      <c r="G312" s="243"/>
      <c r="H312" s="246">
        <v>1256.508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2" t="s">
        <v>130</v>
      </c>
      <c r="AU312" s="252" t="s">
        <v>82</v>
      </c>
      <c r="AV312" s="14" t="s">
        <v>129</v>
      </c>
      <c r="AW312" s="14" t="s">
        <v>30</v>
      </c>
      <c r="AX312" s="14" t="s">
        <v>78</v>
      </c>
      <c r="AY312" s="252" t="s">
        <v>123</v>
      </c>
    </row>
    <row r="313" s="2" customFormat="1" ht="24.15" customHeight="1">
      <c r="A313" s="37"/>
      <c r="B313" s="38"/>
      <c r="C313" s="217" t="s">
        <v>332</v>
      </c>
      <c r="D313" s="217" t="s">
        <v>125</v>
      </c>
      <c r="E313" s="218" t="s">
        <v>521</v>
      </c>
      <c r="F313" s="219" t="s">
        <v>522</v>
      </c>
      <c r="G313" s="220" t="s">
        <v>275</v>
      </c>
      <c r="H313" s="221">
        <v>139.612</v>
      </c>
      <c r="I313" s="222"/>
      <c r="J313" s="223">
        <f>ROUND(I313*H313,2)</f>
        <v>0</v>
      </c>
      <c r="K313" s="219" t="s">
        <v>1</v>
      </c>
      <c r="L313" s="43"/>
      <c r="M313" s="224" t="s">
        <v>1</v>
      </c>
      <c r="N313" s="225" t="s">
        <v>38</v>
      </c>
      <c r="O313" s="90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8" t="s">
        <v>129</v>
      </c>
      <c r="AT313" s="228" t="s">
        <v>125</v>
      </c>
      <c r="AU313" s="228" t="s">
        <v>82</v>
      </c>
      <c r="AY313" s="16" t="s">
        <v>123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6" t="s">
        <v>78</v>
      </c>
      <c r="BK313" s="229">
        <f>ROUND(I313*H313,2)</f>
        <v>0</v>
      </c>
      <c r="BL313" s="16" t="s">
        <v>129</v>
      </c>
      <c r="BM313" s="228" t="s">
        <v>523</v>
      </c>
    </row>
    <row r="314" s="2" customFormat="1" ht="24.15" customHeight="1">
      <c r="A314" s="37"/>
      <c r="B314" s="38"/>
      <c r="C314" s="217" t="s">
        <v>524</v>
      </c>
      <c r="D314" s="217" t="s">
        <v>125</v>
      </c>
      <c r="E314" s="218" t="s">
        <v>525</v>
      </c>
      <c r="F314" s="219" t="s">
        <v>274</v>
      </c>
      <c r="G314" s="220" t="s">
        <v>275</v>
      </c>
      <c r="H314" s="221">
        <v>139.612</v>
      </c>
      <c r="I314" s="222"/>
      <c r="J314" s="223">
        <f>ROUND(I314*H314,2)</f>
        <v>0</v>
      </c>
      <c r="K314" s="219" t="s">
        <v>1</v>
      </c>
      <c r="L314" s="43"/>
      <c r="M314" s="224" t="s">
        <v>1</v>
      </c>
      <c r="N314" s="225" t="s">
        <v>38</v>
      </c>
      <c r="O314" s="90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8" t="s">
        <v>129</v>
      </c>
      <c r="AT314" s="228" t="s">
        <v>125</v>
      </c>
      <c r="AU314" s="228" t="s">
        <v>82</v>
      </c>
      <c r="AY314" s="16" t="s">
        <v>123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6" t="s">
        <v>78</v>
      </c>
      <c r="BK314" s="229">
        <f>ROUND(I314*H314,2)</f>
        <v>0</v>
      </c>
      <c r="BL314" s="16" t="s">
        <v>129</v>
      </c>
      <c r="BM314" s="228" t="s">
        <v>526</v>
      </c>
    </row>
    <row r="315" s="12" customFormat="1" ht="22.8" customHeight="1">
      <c r="A315" s="12"/>
      <c r="B315" s="201"/>
      <c r="C315" s="202"/>
      <c r="D315" s="203" t="s">
        <v>72</v>
      </c>
      <c r="E315" s="215" t="s">
        <v>527</v>
      </c>
      <c r="F315" s="215" t="s">
        <v>513</v>
      </c>
      <c r="G315" s="202"/>
      <c r="H315" s="202"/>
      <c r="I315" s="205"/>
      <c r="J315" s="216">
        <f>BK315</f>
        <v>0</v>
      </c>
      <c r="K315" s="202"/>
      <c r="L315" s="207"/>
      <c r="M315" s="208"/>
      <c r="N315" s="209"/>
      <c r="O315" s="209"/>
      <c r="P315" s="210">
        <f>P316</f>
        <v>0</v>
      </c>
      <c r="Q315" s="209"/>
      <c r="R315" s="210">
        <f>R316</f>
        <v>0</v>
      </c>
      <c r="S315" s="209"/>
      <c r="T315" s="211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2" t="s">
        <v>78</v>
      </c>
      <c r="AT315" s="213" t="s">
        <v>72</v>
      </c>
      <c r="AU315" s="213" t="s">
        <v>78</v>
      </c>
      <c r="AY315" s="212" t="s">
        <v>123</v>
      </c>
      <c r="BK315" s="214">
        <f>BK316</f>
        <v>0</v>
      </c>
    </row>
    <row r="316" s="2" customFormat="1" ht="24.15" customHeight="1">
      <c r="A316" s="37"/>
      <c r="B316" s="38"/>
      <c r="C316" s="217" t="s">
        <v>336</v>
      </c>
      <c r="D316" s="217" t="s">
        <v>125</v>
      </c>
      <c r="E316" s="218" t="s">
        <v>528</v>
      </c>
      <c r="F316" s="219" t="s">
        <v>529</v>
      </c>
      <c r="G316" s="220" t="s">
        <v>275</v>
      </c>
      <c r="H316" s="221">
        <v>22.908999999999999</v>
      </c>
      <c r="I316" s="222"/>
      <c r="J316" s="223">
        <f>ROUND(I316*H316,2)</f>
        <v>0</v>
      </c>
      <c r="K316" s="219" t="s">
        <v>1</v>
      </c>
      <c r="L316" s="43"/>
      <c r="M316" s="224" t="s">
        <v>1</v>
      </c>
      <c r="N316" s="225" t="s">
        <v>38</v>
      </c>
      <c r="O316" s="90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8" t="s">
        <v>129</v>
      </c>
      <c r="AT316" s="228" t="s">
        <v>125</v>
      </c>
      <c r="AU316" s="228" t="s">
        <v>82</v>
      </c>
      <c r="AY316" s="16" t="s">
        <v>123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6" t="s">
        <v>78</v>
      </c>
      <c r="BK316" s="229">
        <f>ROUND(I316*H316,2)</f>
        <v>0</v>
      </c>
      <c r="BL316" s="16" t="s">
        <v>129</v>
      </c>
      <c r="BM316" s="228" t="s">
        <v>530</v>
      </c>
    </row>
    <row r="317" s="12" customFormat="1" ht="25.92" customHeight="1">
      <c r="A317" s="12"/>
      <c r="B317" s="201"/>
      <c r="C317" s="202"/>
      <c r="D317" s="203" t="s">
        <v>72</v>
      </c>
      <c r="E317" s="204" t="s">
        <v>307</v>
      </c>
      <c r="F317" s="204" t="s">
        <v>531</v>
      </c>
      <c r="G317" s="202"/>
      <c r="H317" s="202"/>
      <c r="I317" s="205"/>
      <c r="J317" s="206">
        <f>BK317</f>
        <v>0</v>
      </c>
      <c r="K317" s="202"/>
      <c r="L317" s="207"/>
      <c r="M317" s="208"/>
      <c r="N317" s="209"/>
      <c r="O317" s="209"/>
      <c r="P317" s="210">
        <f>P318</f>
        <v>0</v>
      </c>
      <c r="Q317" s="209"/>
      <c r="R317" s="210">
        <f>R318</f>
        <v>0</v>
      </c>
      <c r="S317" s="209"/>
      <c r="T317" s="211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2" t="s">
        <v>136</v>
      </c>
      <c r="AT317" s="213" t="s">
        <v>72</v>
      </c>
      <c r="AU317" s="213" t="s">
        <v>73</v>
      </c>
      <c r="AY317" s="212" t="s">
        <v>123</v>
      </c>
      <c r="BK317" s="214">
        <f>BK318</f>
        <v>0</v>
      </c>
    </row>
    <row r="318" s="12" customFormat="1" ht="22.8" customHeight="1">
      <c r="A318" s="12"/>
      <c r="B318" s="201"/>
      <c r="C318" s="202"/>
      <c r="D318" s="203" t="s">
        <v>72</v>
      </c>
      <c r="E318" s="215" t="s">
        <v>532</v>
      </c>
      <c r="F318" s="215" t="s">
        <v>533</v>
      </c>
      <c r="G318" s="202"/>
      <c r="H318" s="202"/>
      <c r="I318" s="205"/>
      <c r="J318" s="216">
        <f>BK318</f>
        <v>0</v>
      </c>
      <c r="K318" s="202"/>
      <c r="L318" s="207"/>
      <c r="M318" s="208"/>
      <c r="N318" s="209"/>
      <c r="O318" s="209"/>
      <c r="P318" s="210">
        <f>SUM(P319:P322)</f>
        <v>0</v>
      </c>
      <c r="Q318" s="209"/>
      <c r="R318" s="210">
        <f>SUM(R319:R322)</f>
        <v>0</v>
      </c>
      <c r="S318" s="209"/>
      <c r="T318" s="211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2" t="s">
        <v>136</v>
      </c>
      <c r="AT318" s="213" t="s">
        <v>72</v>
      </c>
      <c r="AU318" s="213" t="s">
        <v>78</v>
      </c>
      <c r="AY318" s="212" t="s">
        <v>123</v>
      </c>
      <c r="BK318" s="214">
        <f>SUM(BK319:BK322)</f>
        <v>0</v>
      </c>
    </row>
    <row r="319" s="2" customFormat="1" ht="16.5" customHeight="1">
      <c r="A319" s="37"/>
      <c r="B319" s="38"/>
      <c r="C319" s="217" t="s">
        <v>534</v>
      </c>
      <c r="D319" s="217" t="s">
        <v>125</v>
      </c>
      <c r="E319" s="218" t="s">
        <v>535</v>
      </c>
      <c r="F319" s="219" t="s">
        <v>536</v>
      </c>
      <c r="G319" s="220" t="s">
        <v>173</v>
      </c>
      <c r="H319" s="221">
        <v>542.89999999999998</v>
      </c>
      <c r="I319" s="222"/>
      <c r="J319" s="223">
        <f>ROUND(I319*H319,2)</f>
        <v>0</v>
      </c>
      <c r="K319" s="219" t="s">
        <v>1</v>
      </c>
      <c r="L319" s="43"/>
      <c r="M319" s="224" t="s">
        <v>1</v>
      </c>
      <c r="N319" s="225" t="s">
        <v>38</v>
      </c>
      <c r="O319" s="90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8" t="s">
        <v>249</v>
      </c>
      <c r="AT319" s="228" t="s">
        <v>125</v>
      </c>
      <c r="AU319" s="228" t="s">
        <v>82</v>
      </c>
      <c r="AY319" s="16" t="s">
        <v>123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6" t="s">
        <v>78</v>
      </c>
      <c r="BK319" s="229">
        <f>ROUND(I319*H319,2)</f>
        <v>0</v>
      </c>
      <c r="BL319" s="16" t="s">
        <v>249</v>
      </c>
      <c r="BM319" s="228" t="s">
        <v>537</v>
      </c>
    </row>
    <row r="320" s="13" customFormat="1">
      <c r="A320" s="13"/>
      <c r="B320" s="230"/>
      <c r="C320" s="231"/>
      <c r="D320" s="232" t="s">
        <v>130</v>
      </c>
      <c r="E320" s="233" t="s">
        <v>1</v>
      </c>
      <c r="F320" s="234" t="s">
        <v>448</v>
      </c>
      <c r="G320" s="231"/>
      <c r="H320" s="235">
        <v>542.89999999999998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1" t="s">
        <v>130</v>
      </c>
      <c r="AU320" s="241" t="s">
        <v>82</v>
      </c>
      <c r="AV320" s="13" t="s">
        <v>82</v>
      </c>
      <c r="AW320" s="13" t="s">
        <v>30</v>
      </c>
      <c r="AX320" s="13" t="s">
        <v>73</v>
      </c>
      <c r="AY320" s="241" t="s">
        <v>123</v>
      </c>
    </row>
    <row r="321" s="14" customFormat="1">
      <c r="A321" s="14"/>
      <c r="B321" s="242"/>
      <c r="C321" s="243"/>
      <c r="D321" s="232" t="s">
        <v>130</v>
      </c>
      <c r="E321" s="244" t="s">
        <v>1</v>
      </c>
      <c r="F321" s="245" t="s">
        <v>132</v>
      </c>
      <c r="G321" s="243"/>
      <c r="H321" s="246">
        <v>542.89999999999998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2" t="s">
        <v>130</v>
      </c>
      <c r="AU321" s="252" t="s">
        <v>82</v>
      </c>
      <c r="AV321" s="14" t="s">
        <v>129</v>
      </c>
      <c r="AW321" s="14" t="s">
        <v>30</v>
      </c>
      <c r="AX321" s="14" t="s">
        <v>78</v>
      </c>
      <c r="AY321" s="252" t="s">
        <v>123</v>
      </c>
    </row>
    <row r="322" s="2" customFormat="1" ht="21.75" customHeight="1">
      <c r="A322" s="37"/>
      <c r="B322" s="38"/>
      <c r="C322" s="253" t="s">
        <v>340</v>
      </c>
      <c r="D322" s="253" t="s">
        <v>307</v>
      </c>
      <c r="E322" s="254" t="s">
        <v>538</v>
      </c>
      <c r="F322" s="255" t="s">
        <v>539</v>
      </c>
      <c r="G322" s="256" t="s">
        <v>173</v>
      </c>
      <c r="H322" s="257">
        <v>542.89999999999998</v>
      </c>
      <c r="I322" s="258"/>
      <c r="J322" s="259">
        <f>ROUND(I322*H322,2)</f>
        <v>0</v>
      </c>
      <c r="K322" s="255" t="s">
        <v>1</v>
      </c>
      <c r="L322" s="260"/>
      <c r="M322" s="261" t="s">
        <v>1</v>
      </c>
      <c r="N322" s="262" t="s">
        <v>38</v>
      </c>
      <c r="O322" s="90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8" t="s">
        <v>540</v>
      </c>
      <c r="AT322" s="228" t="s">
        <v>307</v>
      </c>
      <c r="AU322" s="228" t="s">
        <v>82</v>
      </c>
      <c r="AY322" s="16" t="s">
        <v>123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6" t="s">
        <v>78</v>
      </c>
      <c r="BK322" s="229">
        <f>ROUND(I322*H322,2)</f>
        <v>0</v>
      </c>
      <c r="BL322" s="16" t="s">
        <v>249</v>
      </c>
      <c r="BM322" s="228" t="s">
        <v>541</v>
      </c>
    </row>
    <row r="323" s="12" customFormat="1" ht="25.92" customHeight="1">
      <c r="A323" s="12"/>
      <c r="B323" s="201"/>
      <c r="C323" s="202"/>
      <c r="D323" s="203" t="s">
        <v>72</v>
      </c>
      <c r="E323" s="204" t="s">
        <v>542</v>
      </c>
      <c r="F323" s="204" t="s">
        <v>543</v>
      </c>
      <c r="G323" s="202"/>
      <c r="H323" s="202"/>
      <c r="I323" s="205"/>
      <c r="J323" s="206">
        <f>BK323</f>
        <v>0</v>
      </c>
      <c r="K323" s="202"/>
      <c r="L323" s="207"/>
      <c r="M323" s="208"/>
      <c r="N323" s="209"/>
      <c r="O323" s="209"/>
      <c r="P323" s="210">
        <f>P324+P325+P326</f>
        <v>0</v>
      </c>
      <c r="Q323" s="209"/>
      <c r="R323" s="210">
        <f>R324+R325+R326</f>
        <v>0</v>
      </c>
      <c r="S323" s="209"/>
      <c r="T323" s="211">
        <f>T324+T325+T326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2" t="s">
        <v>129</v>
      </c>
      <c r="AT323" s="213" t="s">
        <v>72</v>
      </c>
      <c r="AU323" s="213" t="s">
        <v>73</v>
      </c>
      <c r="AY323" s="212" t="s">
        <v>123</v>
      </c>
      <c r="BK323" s="214">
        <f>BK324+BK325+BK326</f>
        <v>0</v>
      </c>
    </row>
    <row r="324" s="2" customFormat="1" ht="16.5" customHeight="1">
      <c r="A324" s="37"/>
      <c r="B324" s="38"/>
      <c r="C324" s="217" t="s">
        <v>544</v>
      </c>
      <c r="D324" s="217" t="s">
        <v>125</v>
      </c>
      <c r="E324" s="218" t="s">
        <v>545</v>
      </c>
      <c r="F324" s="219" t="s">
        <v>546</v>
      </c>
      <c r="G324" s="220" t="s">
        <v>505</v>
      </c>
      <c r="H324" s="221">
        <v>1</v>
      </c>
      <c r="I324" s="222"/>
      <c r="J324" s="223">
        <f>ROUND(I324*H324,2)</f>
        <v>0</v>
      </c>
      <c r="K324" s="219" t="s">
        <v>1</v>
      </c>
      <c r="L324" s="43"/>
      <c r="M324" s="224" t="s">
        <v>1</v>
      </c>
      <c r="N324" s="225" t="s">
        <v>38</v>
      </c>
      <c r="O324" s="90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8" t="s">
        <v>547</v>
      </c>
      <c r="AT324" s="228" t="s">
        <v>125</v>
      </c>
      <c r="AU324" s="228" t="s">
        <v>78</v>
      </c>
      <c r="AY324" s="16" t="s">
        <v>123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6" t="s">
        <v>78</v>
      </c>
      <c r="BK324" s="229">
        <f>ROUND(I324*H324,2)</f>
        <v>0</v>
      </c>
      <c r="BL324" s="16" t="s">
        <v>547</v>
      </c>
      <c r="BM324" s="228" t="s">
        <v>548</v>
      </c>
    </row>
    <row r="325" s="2" customFormat="1" ht="16.5" customHeight="1">
      <c r="A325" s="37"/>
      <c r="B325" s="38"/>
      <c r="C325" s="217" t="s">
        <v>344</v>
      </c>
      <c r="D325" s="217" t="s">
        <v>125</v>
      </c>
      <c r="E325" s="218" t="s">
        <v>549</v>
      </c>
      <c r="F325" s="219" t="s">
        <v>550</v>
      </c>
      <c r="G325" s="220" t="s">
        <v>505</v>
      </c>
      <c r="H325" s="221">
        <v>1</v>
      </c>
      <c r="I325" s="222"/>
      <c r="J325" s="223">
        <f>ROUND(I325*H325,2)</f>
        <v>0</v>
      </c>
      <c r="K325" s="219" t="s">
        <v>1</v>
      </c>
      <c r="L325" s="43"/>
      <c r="M325" s="224" t="s">
        <v>1</v>
      </c>
      <c r="N325" s="225" t="s">
        <v>38</v>
      </c>
      <c r="O325" s="90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8" t="s">
        <v>547</v>
      </c>
      <c r="AT325" s="228" t="s">
        <v>125</v>
      </c>
      <c r="AU325" s="228" t="s">
        <v>78</v>
      </c>
      <c r="AY325" s="16" t="s">
        <v>123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6" t="s">
        <v>78</v>
      </c>
      <c r="BK325" s="229">
        <f>ROUND(I325*H325,2)</f>
        <v>0</v>
      </c>
      <c r="BL325" s="16" t="s">
        <v>547</v>
      </c>
      <c r="BM325" s="228" t="s">
        <v>551</v>
      </c>
    </row>
    <row r="326" s="12" customFormat="1" ht="22.8" customHeight="1">
      <c r="A326" s="12"/>
      <c r="B326" s="201"/>
      <c r="C326" s="202"/>
      <c r="D326" s="203" t="s">
        <v>72</v>
      </c>
      <c r="E326" s="215" t="s">
        <v>552</v>
      </c>
      <c r="F326" s="215" t="s">
        <v>553</v>
      </c>
      <c r="G326" s="202"/>
      <c r="H326" s="202"/>
      <c r="I326" s="205"/>
      <c r="J326" s="216">
        <f>BK326</f>
        <v>0</v>
      </c>
      <c r="K326" s="202"/>
      <c r="L326" s="207"/>
      <c r="M326" s="208"/>
      <c r="N326" s="209"/>
      <c r="O326" s="209"/>
      <c r="P326" s="210">
        <f>P327</f>
        <v>0</v>
      </c>
      <c r="Q326" s="209"/>
      <c r="R326" s="210">
        <f>R327</f>
        <v>0</v>
      </c>
      <c r="S326" s="209"/>
      <c r="T326" s="211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2" t="s">
        <v>136</v>
      </c>
      <c r="AT326" s="213" t="s">
        <v>72</v>
      </c>
      <c r="AU326" s="213" t="s">
        <v>78</v>
      </c>
      <c r="AY326" s="212" t="s">
        <v>123</v>
      </c>
      <c r="BK326" s="214">
        <f>BK327</f>
        <v>0</v>
      </c>
    </row>
    <row r="327" s="2" customFormat="1" ht="16.5" customHeight="1">
      <c r="A327" s="37"/>
      <c r="B327" s="38"/>
      <c r="C327" s="217" t="s">
        <v>554</v>
      </c>
      <c r="D327" s="217" t="s">
        <v>125</v>
      </c>
      <c r="E327" s="218" t="s">
        <v>555</v>
      </c>
      <c r="F327" s="219" t="s">
        <v>556</v>
      </c>
      <c r="G327" s="220" t="s">
        <v>173</v>
      </c>
      <c r="H327" s="221">
        <v>542.89999999999998</v>
      </c>
      <c r="I327" s="222"/>
      <c r="J327" s="223">
        <f>ROUND(I327*H327,2)</f>
        <v>0</v>
      </c>
      <c r="K327" s="219" t="s">
        <v>1</v>
      </c>
      <c r="L327" s="43"/>
      <c r="M327" s="224" t="s">
        <v>1</v>
      </c>
      <c r="N327" s="225" t="s">
        <v>38</v>
      </c>
      <c r="O327" s="90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8" t="s">
        <v>249</v>
      </c>
      <c r="AT327" s="228" t="s">
        <v>125</v>
      </c>
      <c r="AU327" s="228" t="s">
        <v>82</v>
      </c>
      <c r="AY327" s="16" t="s">
        <v>123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6" t="s">
        <v>78</v>
      </c>
      <c r="BK327" s="229">
        <f>ROUND(I327*H327,2)</f>
        <v>0</v>
      </c>
      <c r="BL327" s="16" t="s">
        <v>249</v>
      </c>
      <c r="BM327" s="228" t="s">
        <v>557</v>
      </c>
    </row>
    <row r="328" s="12" customFormat="1" ht="25.92" customHeight="1">
      <c r="A328" s="12"/>
      <c r="B328" s="201"/>
      <c r="C328" s="202"/>
      <c r="D328" s="203" t="s">
        <v>72</v>
      </c>
      <c r="E328" s="204" t="s">
        <v>558</v>
      </c>
      <c r="F328" s="204" t="s">
        <v>559</v>
      </c>
      <c r="G328" s="202"/>
      <c r="H328" s="202"/>
      <c r="I328" s="205"/>
      <c r="J328" s="206">
        <f>BK328</f>
        <v>0</v>
      </c>
      <c r="K328" s="202"/>
      <c r="L328" s="207"/>
      <c r="M328" s="208"/>
      <c r="N328" s="209"/>
      <c r="O328" s="209"/>
      <c r="P328" s="210">
        <f>P329+P334</f>
        <v>0</v>
      </c>
      <c r="Q328" s="209"/>
      <c r="R328" s="210">
        <f>R329+R334</f>
        <v>0</v>
      </c>
      <c r="S328" s="209"/>
      <c r="T328" s="211">
        <f>T329+T334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2" t="s">
        <v>143</v>
      </c>
      <c r="AT328" s="213" t="s">
        <v>72</v>
      </c>
      <c r="AU328" s="213" t="s">
        <v>73</v>
      </c>
      <c r="AY328" s="212" t="s">
        <v>123</v>
      </c>
      <c r="BK328" s="214">
        <f>BK329+BK334</f>
        <v>0</v>
      </c>
    </row>
    <row r="329" s="12" customFormat="1" ht="22.8" customHeight="1">
      <c r="A329" s="12"/>
      <c r="B329" s="201"/>
      <c r="C329" s="202"/>
      <c r="D329" s="203" t="s">
        <v>72</v>
      </c>
      <c r="E329" s="215" t="s">
        <v>560</v>
      </c>
      <c r="F329" s="215" t="s">
        <v>561</v>
      </c>
      <c r="G329" s="202"/>
      <c r="H329" s="202"/>
      <c r="I329" s="205"/>
      <c r="J329" s="216">
        <f>BK329</f>
        <v>0</v>
      </c>
      <c r="K329" s="202"/>
      <c r="L329" s="207"/>
      <c r="M329" s="208"/>
      <c r="N329" s="209"/>
      <c r="O329" s="209"/>
      <c r="P329" s="210">
        <f>SUM(P330:P333)</f>
        <v>0</v>
      </c>
      <c r="Q329" s="209"/>
      <c r="R329" s="210">
        <f>SUM(R330:R333)</f>
        <v>0</v>
      </c>
      <c r="S329" s="209"/>
      <c r="T329" s="211">
        <f>SUM(T330:T333)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12" t="s">
        <v>143</v>
      </c>
      <c r="AT329" s="213" t="s">
        <v>72</v>
      </c>
      <c r="AU329" s="213" t="s">
        <v>78</v>
      </c>
      <c r="AY329" s="212" t="s">
        <v>123</v>
      </c>
      <c r="BK329" s="214">
        <f>SUM(BK330:BK333)</f>
        <v>0</v>
      </c>
    </row>
    <row r="330" s="2" customFormat="1" ht="16.5" customHeight="1">
      <c r="A330" s="37"/>
      <c r="B330" s="38"/>
      <c r="C330" s="217" t="s">
        <v>347</v>
      </c>
      <c r="D330" s="217" t="s">
        <v>125</v>
      </c>
      <c r="E330" s="218" t="s">
        <v>562</v>
      </c>
      <c r="F330" s="219" t="s">
        <v>563</v>
      </c>
      <c r="G330" s="220" t="s">
        <v>505</v>
      </c>
      <c r="H330" s="221">
        <v>1</v>
      </c>
      <c r="I330" s="222"/>
      <c r="J330" s="223">
        <f>ROUND(I330*H330,2)</f>
        <v>0</v>
      </c>
      <c r="K330" s="219" t="s">
        <v>1</v>
      </c>
      <c r="L330" s="43"/>
      <c r="M330" s="224" t="s">
        <v>1</v>
      </c>
      <c r="N330" s="225" t="s">
        <v>38</v>
      </c>
      <c r="O330" s="90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8" t="s">
        <v>129</v>
      </c>
      <c r="AT330" s="228" t="s">
        <v>125</v>
      </c>
      <c r="AU330" s="228" t="s">
        <v>82</v>
      </c>
      <c r="AY330" s="16" t="s">
        <v>123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6" t="s">
        <v>78</v>
      </c>
      <c r="BK330" s="229">
        <f>ROUND(I330*H330,2)</f>
        <v>0</v>
      </c>
      <c r="BL330" s="16" t="s">
        <v>129</v>
      </c>
      <c r="BM330" s="228" t="s">
        <v>564</v>
      </c>
    </row>
    <row r="331" s="2" customFormat="1" ht="16.5" customHeight="1">
      <c r="A331" s="37"/>
      <c r="B331" s="38"/>
      <c r="C331" s="217" t="s">
        <v>565</v>
      </c>
      <c r="D331" s="217" t="s">
        <v>125</v>
      </c>
      <c r="E331" s="218" t="s">
        <v>566</v>
      </c>
      <c r="F331" s="219" t="s">
        <v>567</v>
      </c>
      <c r="G331" s="220" t="s">
        <v>505</v>
      </c>
      <c r="H331" s="221">
        <v>1</v>
      </c>
      <c r="I331" s="222"/>
      <c r="J331" s="223">
        <f>ROUND(I331*H331,2)</f>
        <v>0</v>
      </c>
      <c r="K331" s="219" t="s">
        <v>1</v>
      </c>
      <c r="L331" s="43"/>
      <c r="M331" s="224" t="s">
        <v>1</v>
      </c>
      <c r="N331" s="225" t="s">
        <v>38</v>
      </c>
      <c r="O331" s="90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8" t="s">
        <v>129</v>
      </c>
      <c r="AT331" s="228" t="s">
        <v>125</v>
      </c>
      <c r="AU331" s="228" t="s">
        <v>82</v>
      </c>
      <c r="AY331" s="16" t="s">
        <v>123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6" t="s">
        <v>78</v>
      </c>
      <c r="BK331" s="229">
        <f>ROUND(I331*H331,2)</f>
        <v>0</v>
      </c>
      <c r="BL331" s="16" t="s">
        <v>129</v>
      </c>
      <c r="BM331" s="228" t="s">
        <v>568</v>
      </c>
    </row>
    <row r="332" s="2" customFormat="1" ht="16.5" customHeight="1">
      <c r="A332" s="37"/>
      <c r="B332" s="38"/>
      <c r="C332" s="217" t="s">
        <v>351</v>
      </c>
      <c r="D332" s="217" t="s">
        <v>125</v>
      </c>
      <c r="E332" s="218" t="s">
        <v>569</v>
      </c>
      <c r="F332" s="219" t="s">
        <v>570</v>
      </c>
      <c r="G332" s="220" t="s">
        <v>505</v>
      </c>
      <c r="H332" s="221">
        <v>1</v>
      </c>
      <c r="I332" s="222"/>
      <c r="J332" s="223">
        <f>ROUND(I332*H332,2)</f>
        <v>0</v>
      </c>
      <c r="K332" s="219" t="s">
        <v>1</v>
      </c>
      <c r="L332" s="43"/>
      <c r="M332" s="224" t="s">
        <v>1</v>
      </c>
      <c r="N332" s="225" t="s">
        <v>38</v>
      </c>
      <c r="O332" s="90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8" t="s">
        <v>129</v>
      </c>
      <c r="AT332" s="228" t="s">
        <v>125</v>
      </c>
      <c r="AU332" s="228" t="s">
        <v>82</v>
      </c>
      <c r="AY332" s="16" t="s">
        <v>123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6" t="s">
        <v>78</v>
      </c>
      <c r="BK332" s="229">
        <f>ROUND(I332*H332,2)</f>
        <v>0</v>
      </c>
      <c r="BL332" s="16" t="s">
        <v>129</v>
      </c>
      <c r="BM332" s="228" t="s">
        <v>571</v>
      </c>
    </row>
    <row r="333" s="2" customFormat="1" ht="16.5" customHeight="1">
      <c r="A333" s="37"/>
      <c r="B333" s="38"/>
      <c r="C333" s="217" t="s">
        <v>572</v>
      </c>
      <c r="D333" s="217" t="s">
        <v>125</v>
      </c>
      <c r="E333" s="218" t="s">
        <v>573</v>
      </c>
      <c r="F333" s="219" t="s">
        <v>574</v>
      </c>
      <c r="G333" s="220" t="s">
        <v>505</v>
      </c>
      <c r="H333" s="221">
        <v>1</v>
      </c>
      <c r="I333" s="222"/>
      <c r="J333" s="223">
        <f>ROUND(I333*H333,2)</f>
        <v>0</v>
      </c>
      <c r="K333" s="219" t="s">
        <v>1</v>
      </c>
      <c r="L333" s="43"/>
      <c r="M333" s="224" t="s">
        <v>1</v>
      </c>
      <c r="N333" s="225" t="s">
        <v>38</v>
      </c>
      <c r="O333" s="90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8" t="s">
        <v>129</v>
      </c>
      <c r="AT333" s="228" t="s">
        <v>125</v>
      </c>
      <c r="AU333" s="228" t="s">
        <v>82</v>
      </c>
      <c r="AY333" s="16" t="s">
        <v>123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6" t="s">
        <v>78</v>
      </c>
      <c r="BK333" s="229">
        <f>ROUND(I333*H333,2)</f>
        <v>0</v>
      </c>
      <c r="BL333" s="16" t="s">
        <v>129</v>
      </c>
      <c r="BM333" s="228" t="s">
        <v>575</v>
      </c>
    </row>
    <row r="334" s="12" customFormat="1" ht="22.8" customHeight="1">
      <c r="A334" s="12"/>
      <c r="B334" s="201"/>
      <c r="C334" s="202"/>
      <c r="D334" s="203" t="s">
        <v>72</v>
      </c>
      <c r="E334" s="215" t="s">
        <v>576</v>
      </c>
      <c r="F334" s="215" t="s">
        <v>577</v>
      </c>
      <c r="G334" s="202"/>
      <c r="H334" s="202"/>
      <c r="I334" s="205"/>
      <c r="J334" s="216">
        <f>BK334</f>
        <v>0</v>
      </c>
      <c r="K334" s="202"/>
      <c r="L334" s="207"/>
      <c r="M334" s="208"/>
      <c r="N334" s="209"/>
      <c r="O334" s="209"/>
      <c r="P334" s="210">
        <f>SUM(P335:P336)</f>
        <v>0</v>
      </c>
      <c r="Q334" s="209"/>
      <c r="R334" s="210">
        <f>SUM(R335:R336)</f>
        <v>0</v>
      </c>
      <c r="S334" s="209"/>
      <c r="T334" s="211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2" t="s">
        <v>143</v>
      </c>
      <c r="AT334" s="213" t="s">
        <v>72</v>
      </c>
      <c r="AU334" s="213" t="s">
        <v>78</v>
      </c>
      <c r="AY334" s="212" t="s">
        <v>123</v>
      </c>
      <c r="BK334" s="214">
        <f>SUM(BK335:BK336)</f>
        <v>0</v>
      </c>
    </row>
    <row r="335" s="2" customFormat="1" ht="16.5" customHeight="1">
      <c r="A335" s="37"/>
      <c r="B335" s="38"/>
      <c r="C335" s="217" t="s">
        <v>354</v>
      </c>
      <c r="D335" s="217" t="s">
        <v>125</v>
      </c>
      <c r="E335" s="218" t="s">
        <v>578</v>
      </c>
      <c r="F335" s="219" t="s">
        <v>577</v>
      </c>
      <c r="G335" s="220" t="s">
        <v>505</v>
      </c>
      <c r="H335" s="221">
        <v>1</v>
      </c>
      <c r="I335" s="222"/>
      <c r="J335" s="223">
        <f>ROUND(I335*H335,2)</f>
        <v>0</v>
      </c>
      <c r="K335" s="219" t="s">
        <v>1</v>
      </c>
      <c r="L335" s="43"/>
      <c r="M335" s="224" t="s">
        <v>1</v>
      </c>
      <c r="N335" s="225" t="s">
        <v>38</v>
      </c>
      <c r="O335" s="90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8" t="s">
        <v>129</v>
      </c>
      <c r="AT335" s="228" t="s">
        <v>125</v>
      </c>
      <c r="AU335" s="228" t="s">
        <v>82</v>
      </c>
      <c r="AY335" s="16" t="s">
        <v>123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6" t="s">
        <v>78</v>
      </c>
      <c r="BK335" s="229">
        <f>ROUND(I335*H335,2)</f>
        <v>0</v>
      </c>
      <c r="BL335" s="16" t="s">
        <v>129</v>
      </c>
      <c r="BM335" s="228" t="s">
        <v>579</v>
      </c>
    </row>
    <row r="336" s="2" customFormat="1" ht="16.5" customHeight="1">
      <c r="A336" s="37"/>
      <c r="B336" s="38"/>
      <c r="C336" s="217" t="s">
        <v>580</v>
      </c>
      <c r="D336" s="217" t="s">
        <v>125</v>
      </c>
      <c r="E336" s="218" t="s">
        <v>581</v>
      </c>
      <c r="F336" s="219" t="s">
        <v>582</v>
      </c>
      <c r="G336" s="220" t="s">
        <v>505</v>
      </c>
      <c r="H336" s="221">
        <v>1</v>
      </c>
      <c r="I336" s="222"/>
      <c r="J336" s="223">
        <f>ROUND(I336*H336,2)</f>
        <v>0</v>
      </c>
      <c r="K336" s="219" t="s">
        <v>1</v>
      </c>
      <c r="L336" s="43"/>
      <c r="M336" s="263" t="s">
        <v>1</v>
      </c>
      <c r="N336" s="264" t="s">
        <v>38</v>
      </c>
      <c r="O336" s="265"/>
      <c r="P336" s="266">
        <f>O336*H336</f>
        <v>0</v>
      </c>
      <c r="Q336" s="266">
        <v>0</v>
      </c>
      <c r="R336" s="266">
        <f>Q336*H336</f>
        <v>0</v>
      </c>
      <c r="S336" s="266">
        <v>0</v>
      </c>
      <c r="T336" s="267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8" t="s">
        <v>129</v>
      </c>
      <c r="AT336" s="228" t="s">
        <v>125</v>
      </c>
      <c r="AU336" s="228" t="s">
        <v>82</v>
      </c>
      <c r="AY336" s="16" t="s">
        <v>123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6" t="s">
        <v>78</v>
      </c>
      <c r="BK336" s="229">
        <f>ROUND(I336*H336,2)</f>
        <v>0</v>
      </c>
      <c r="BL336" s="16" t="s">
        <v>129</v>
      </c>
      <c r="BM336" s="228" t="s">
        <v>583</v>
      </c>
    </row>
    <row r="337" s="2" customFormat="1" ht="6.96" customHeight="1">
      <c r="A337" s="37"/>
      <c r="B337" s="65"/>
      <c r="C337" s="66"/>
      <c r="D337" s="66"/>
      <c r="E337" s="66"/>
      <c r="F337" s="66"/>
      <c r="G337" s="66"/>
      <c r="H337" s="66"/>
      <c r="I337" s="66"/>
      <c r="J337" s="66"/>
      <c r="K337" s="66"/>
      <c r="L337" s="43"/>
      <c r="M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</row>
  </sheetData>
  <sheetProtection sheet="1" autoFilter="0" formatColumns="0" formatRows="0" objects="1" scenarios="1" spinCount="100000" saltValue="SKupTtx2AxWeuXJtpDJfZK2dWHH83s+ou70diOXxCrD2PvzpWjqAfDSMQxzUUyM/bXMYccsuL0qpPbnovBcgdg==" hashValue="KkSiVgd1T1SbCS9mawgpJMzWnto5VeRi6TbX3MI039RoEHpy+6dureeEM3PiGcVPW6fBcwUXkbUr2KPdNbQ9Mg==" algorithmName="SHA-512" password="CC35"/>
  <autoFilter ref="C130:K33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82</v>
      </c>
    </row>
    <row r="4" s="1" customFormat="1" ht="24.96" customHeight="1">
      <c r="B4" s="19"/>
      <c r="D4" s="137" t="s">
        <v>85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H. Slavkov, zahrádkářská kolonie 14, Pod Krcálkem, p.p.č. 2712-1, Inženýrské sítě - vodovod, přípojky NN (zadání)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584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21.3.2022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ROUND((SUM(BE116:BE134)),  2)</f>
        <v>0</v>
      </c>
      <c r="G33" s="37"/>
      <c r="H33" s="37"/>
      <c r="I33" s="154">
        <v>0.20999999999999999</v>
      </c>
      <c r="J33" s="153">
        <f>ROUND(((SUM(BE116:BE134))*I33),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ROUND((SUM(BF116:BF134)),  2)</f>
        <v>0</v>
      </c>
      <c r="G34" s="37"/>
      <c r="H34" s="37"/>
      <c r="I34" s="154">
        <v>0.14999999999999999</v>
      </c>
      <c r="J34" s="153">
        <f>ROUND(((SUM(BF116:BF134))*I34),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ROUND((SUM(BG116:BG134)),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ROUND((SUM(BH116:BH134)),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ROUND((SUM(BI116:BI134)),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H. Slavkov, zahrádkářská kolonie 14, Pod Krcálkem, p.p.č. 2712-1, Inženýrské sítě - vodovod, přípojky NN (zadání)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2 - Elektřina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21.3.2022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89</v>
      </c>
      <c r="D94" s="175"/>
      <c r="E94" s="175"/>
      <c r="F94" s="175"/>
      <c r="G94" s="175"/>
      <c r="H94" s="175"/>
      <c r="I94" s="175"/>
      <c r="J94" s="176" t="s">
        <v>90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91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108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6.25" customHeight="1">
      <c r="A106" s="37"/>
      <c r="B106" s="38"/>
      <c r="C106" s="39"/>
      <c r="D106" s="39"/>
      <c r="E106" s="173" t="str">
        <f>E7</f>
        <v>H. Slavkov, zahrádkářská kolonie 14, Pod Krcálkem, p.p.č. 2712-1, Inženýrské sítě - vodovod, přípojky NN (zadání)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86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2 - Elektřina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21.3.2022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 xml:space="preserve"> </v>
      </c>
      <c r="G112" s="39"/>
      <c r="H112" s="39"/>
      <c r="I112" s="31" t="s">
        <v>29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27</v>
      </c>
      <c r="D113" s="39"/>
      <c r="E113" s="39"/>
      <c r="F113" s="26" t="str">
        <f>IF(E18="","",E18)</f>
        <v>Vyplň údaj</v>
      </c>
      <c r="G113" s="39"/>
      <c r="H113" s="39"/>
      <c r="I113" s="31" t="s">
        <v>31</v>
      </c>
      <c r="J113" s="35" t="str">
        <f>E24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1" customFormat="1" ht="29.28" customHeight="1">
      <c r="A115" s="190"/>
      <c r="B115" s="191"/>
      <c r="C115" s="192" t="s">
        <v>109</v>
      </c>
      <c r="D115" s="193" t="s">
        <v>58</v>
      </c>
      <c r="E115" s="193" t="s">
        <v>54</v>
      </c>
      <c r="F115" s="193" t="s">
        <v>55</v>
      </c>
      <c r="G115" s="193" t="s">
        <v>110</v>
      </c>
      <c r="H115" s="193" t="s">
        <v>111</v>
      </c>
      <c r="I115" s="193" t="s">
        <v>112</v>
      </c>
      <c r="J115" s="193" t="s">
        <v>90</v>
      </c>
      <c r="K115" s="194" t="s">
        <v>113</v>
      </c>
      <c r="L115" s="195"/>
      <c r="M115" s="99" t="s">
        <v>1</v>
      </c>
      <c r="N115" s="100" t="s">
        <v>37</v>
      </c>
      <c r="O115" s="100" t="s">
        <v>114</v>
      </c>
      <c r="P115" s="100" t="s">
        <v>115</v>
      </c>
      <c r="Q115" s="100" t="s">
        <v>116</v>
      </c>
      <c r="R115" s="100" t="s">
        <v>117</v>
      </c>
      <c r="S115" s="100" t="s">
        <v>118</v>
      </c>
      <c r="T115" s="101" t="s">
        <v>119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37"/>
      <c r="B116" s="38"/>
      <c r="C116" s="106" t="s">
        <v>120</v>
      </c>
      <c r="D116" s="39"/>
      <c r="E116" s="39"/>
      <c r="F116" s="39"/>
      <c r="G116" s="39"/>
      <c r="H116" s="39"/>
      <c r="I116" s="39"/>
      <c r="J116" s="196">
        <f>BK116</f>
        <v>0</v>
      </c>
      <c r="K116" s="39"/>
      <c r="L116" s="43"/>
      <c r="M116" s="102"/>
      <c r="N116" s="197"/>
      <c r="O116" s="103"/>
      <c r="P116" s="198">
        <f>SUM(P117:P134)</f>
        <v>0</v>
      </c>
      <c r="Q116" s="103"/>
      <c r="R116" s="198">
        <f>SUM(R117:R134)</f>
        <v>0</v>
      </c>
      <c r="S116" s="103"/>
      <c r="T116" s="199">
        <f>SUM(T117:T134)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72</v>
      </c>
      <c r="AU116" s="16" t="s">
        <v>92</v>
      </c>
      <c r="BK116" s="200">
        <f>SUM(BK117:BK134)</f>
        <v>0</v>
      </c>
    </row>
    <row r="117" s="2" customFormat="1" ht="21.75" customHeight="1">
      <c r="A117" s="37"/>
      <c r="B117" s="38"/>
      <c r="C117" s="217" t="s">
        <v>78</v>
      </c>
      <c r="D117" s="217" t="s">
        <v>125</v>
      </c>
      <c r="E117" s="218" t="s">
        <v>585</v>
      </c>
      <c r="F117" s="219" t="s">
        <v>586</v>
      </c>
      <c r="G117" s="220" t="s">
        <v>128</v>
      </c>
      <c r="H117" s="221">
        <v>82</v>
      </c>
      <c r="I117" s="222"/>
      <c r="J117" s="223">
        <f>ROUND(I117*H117,2)</f>
        <v>0</v>
      </c>
      <c r="K117" s="219" t="s">
        <v>1</v>
      </c>
      <c r="L117" s="43"/>
      <c r="M117" s="224" t="s">
        <v>1</v>
      </c>
      <c r="N117" s="225" t="s">
        <v>38</v>
      </c>
      <c r="O117" s="90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28" t="s">
        <v>129</v>
      </c>
      <c r="AT117" s="228" t="s">
        <v>125</v>
      </c>
      <c r="AU117" s="228" t="s">
        <v>73</v>
      </c>
      <c r="AY117" s="16" t="s">
        <v>123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6" t="s">
        <v>78</v>
      </c>
      <c r="BK117" s="229">
        <f>ROUND(I117*H117,2)</f>
        <v>0</v>
      </c>
      <c r="BL117" s="16" t="s">
        <v>129</v>
      </c>
      <c r="BM117" s="228" t="s">
        <v>82</v>
      </c>
    </row>
    <row r="118" s="2" customFormat="1" ht="16.5" customHeight="1">
      <c r="A118" s="37"/>
      <c r="B118" s="38"/>
      <c r="C118" s="217" t="s">
        <v>82</v>
      </c>
      <c r="D118" s="217" t="s">
        <v>125</v>
      </c>
      <c r="E118" s="218" t="s">
        <v>587</v>
      </c>
      <c r="F118" s="219" t="s">
        <v>588</v>
      </c>
      <c r="G118" s="220" t="s">
        <v>128</v>
      </c>
      <c r="H118" s="221">
        <v>82</v>
      </c>
      <c r="I118" s="222"/>
      <c r="J118" s="223">
        <f>ROUND(I118*H118,2)</f>
        <v>0</v>
      </c>
      <c r="K118" s="219" t="s">
        <v>1</v>
      </c>
      <c r="L118" s="43"/>
      <c r="M118" s="224" t="s">
        <v>1</v>
      </c>
      <c r="N118" s="225" t="s">
        <v>38</v>
      </c>
      <c r="O118" s="90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28" t="s">
        <v>129</v>
      </c>
      <c r="AT118" s="228" t="s">
        <v>125</v>
      </c>
      <c r="AU118" s="228" t="s">
        <v>73</v>
      </c>
      <c r="AY118" s="16" t="s">
        <v>123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6" t="s">
        <v>78</v>
      </c>
      <c r="BK118" s="229">
        <f>ROUND(I118*H118,2)</f>
        <v>0</v>
      </c>
      <c r="BL118" s="16" t="s">
        <v>129</v>
      </c>
      <c r="BM118" s="228" t="s">
        <v>129</v>
      </c>
    </row>
    <row r="119" s="2" customFormat="1" ht="16.5" customHeight="1">
      <c r="A119" s="37"/>
      <c r="B119" s="38"/>
      <c r="C119" s="217" t="s">
        <v>136</v>
      </c>
      <c r="D119" s="217" t="s">
        <v>125</v>
      </c>
      <c r="E119" s="218" t="s">
        <v>589</v>
      </c>
      <c r="F119" s="219" t="s">
        <v>590</v>
      </c>
      <c r="G119" s="220" t="s">
        <v>135</v>
      </c>
      <c r="H119" s="221">
        <v>11</v>
      </c>
      <c r="I119" s="222"/>
      <c r="J119" s="223">
        <f>ROUND(I119*H119,2)</f>
        <v>0</v>
      </c>
      <c r="K119" s="219" t="s">
        <v>1</v>
      </c>
      <c r="L119" s="43"/>
      <c r="M119" s="224" t="s">
        <v>1</v>
      </c>
      <c r="N119" s="225" t="s">
        <v>38</v>
      </c>
      <c r="O119" s="90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8" t="s">
        <v>129</v>
      </c>
      <c r="AT119" s="228" t="s">
        <v>125</v>
      </c>
      <c r="AU119" s="228" t="s">
        <v>73</v>
      </c>
      <c r="AY119" s="16" t="s">
        <v>123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6" t="s">
        <v>78</v>
      </c>
      <c r="BK119" s="229">
        <f>ROUND(I119*H119,2)</f>
        <v>0</v>
      </c>
      <c r="BL119" s="16" t="s">
        <v>129</v>
      </c>
      <c r="BM119" s="228" t="s">
        <v>139</v>
      </c>
    </row>
    <row r="120" s="2" customFormat="1" ht="24.15" customHeight="1">
      <c r="A120" s="37"/>
      <c r="B120" s="38"/>
      <c r="C120" s="217" t="s">
        <v>129</v>
      </c>
      <c r="D120" s="217" t="s">
        <v>125</v>
      </c>
      <c r="E120" s="218" t="s">
        <v>591</v>
      </c>
      <c r="F120" s="219" t="s">
        <v>592</v>
      </c>
      <c r="G120" s="220" t="s">
        <v>135</v>
      </c>
      <c r="H120" s="221">
        <v>11</v>
      </c>
      <c r="I120" s="222"/>
      <c r="J120" s="223">
        <f>ROUND(I120*H120,2)</f>
        <v>0</v>
      </c>
      <c r="K120" s="219" t="s">
        <v>1</v>
      </c>
      <c r="L120" s="43"/>
      <c r="M120" s="224" t="s">
        <v>1</v>
      </c>
      <c r="N120" s="225" t="s">
        <v>38</v>
      </c>
      <c r="O120" s="90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28" t="s">
        <v>129</v>
      </c>
      <c r="AT120" s="228" t="s">
        <v>125</v>
      </c>
      <c r="AU120" s="228" t="s">
        <v>73</v>
      </c>
      <c r="AY120" s="16" t="s">
        <v>123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6" t="s">
        <v>78</v>
      </c>
      <c r="BK120" s="229">
        <f>ROUND(I120*H120,2)</f>
        <v>0</v>
      </c>
      <c r="BL120" s="16" t="s">
        <v>129</v>
      </c>
      <c r="BM120" s="228" t="s">
        <v>142</v>
      </c>
    </row>
    <row r="121" s="2" customFormat="1" ht="16.5" customHeight="1">
      <c r="A121" s="37"/>
      <c r="B121" s="38"/>
      <c r="C121" s="217" t="s">
        <v>143</v>
      </c>
      <c r="D121" s="217" t="s">
        <v>125</v>
      </c>
      <c r="E121" s="218" t="s">
        <v>593</v>
      </c>
      <c r="F121" s="219" t="s">
        <v>594</v>
      </c>
      <c r="G121" s="220" t="s">
        <v>135</v>
      </c>
      <c r="H121" s="221">
        <v>22</v>
      </c>
      <c r="I121" s="222"/>
      <c r="J121" s="223">
        <f>ROUND(I121*H121,2)</f>
        <v>0</v>
      </c>
      <c r="K121" s="219" t="s">
        <v>1</v>
      </c>
      <c r="L121" s="43"/>
      <c r="M121" s="224" t="s">
        <v>1</v>
      </c>
      <c r="N121" s="225" t="s">
        <v>38</v>
      </c>
      <c r="O121" s="90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8" t="s">
        <v>129</v>
      </c>
      <c r="AT121" s="228" t="s">
        <v>125</v>
      </c>
      <c r="AU121" s="228" t="s">
        <v>73</v>
      </c>
      <c r="AY121" s="16" t="s">
        <v>123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6" t="s">
        <v>78</v>
      </c>
      <c r="BK121" s="229">
        <f>ROUND(I121*H121,2)</f>
        <v>0</v>
      </c>
      <c r="BL121" s="16" t="s">
        <v>129</v>
      </c>
      <c r="BM121" s="228" t="s">
        <v>146</v>
      </c>
    </row>
    <row r="122" s="2" customFormat="1" ht="16.5" customHeight="1">
      <c r="A122" s="37"/>
      <c r="B122" s="38"/>
      <c r="C122" s="217" t="s">
        <v>139</v>
      </c>
      <c r="D122" s="217" t="s">
        <v>125</v>
      </c>
      <c r="E122" s="218" t="s">
        <v>595</v>
      </c>
      <c r="F122" s="219" t="s">
        <v>596</v>
      </c>
      <c r="G122" s="220" t="s">
        <v>135</v>
      </c>
      <c r="H122" s="221">
        <v>22</v>
      </c>
      <c r="I122" s="222"/>
      <c r="J122" s="223">
        <f>ROUND(I122*H122,2)</f>
        <v>0</v>
      </c>
      <c r="K122" s="219" t="s">
        <v>1</v>
      </c>
      <c r="L122" s="43"/>
      <c r="M122" s="224" t="s">
        <v>1</v>
      </c>
      <c r="N122" s="225" t="s">
        <v>38</v>
      </c>
      <c r="O122" s="90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8" t="s">
        <v>129</v>
      </c>
      <c r="AT122" s="228" t="s">
        <v>125</v>
      </c>
      <c r="AU122" s="228" t="s">
        <v>73</v>
      </c>
      <c r="AY122" s="16" t="s">
        <v>123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6" t="s">
        <v>78</v>
      </c>
      <c r="BK122" s="229">
        <f>ROUND(I122*H122,2)</f>
        <v>0</v>
      </c>
      <c r="BL122" s="16" t="s">
        <v>129</v>
      </c>
      <c r="BM122" s="228" t="s">
        <v>149</v>
      </c>
    </row>
    <row r="123" s="2" customFormat="1" ht="16.5" customHeight="1">
      <c r="A123" s="37"/>
      <c r="B123" s="38"/>
      <c r="C123" s="217" t="s">
        <v>150</v>
      </c>
      <c r="D123" s="217" t="s">
        <v>125</v>
      </c>
      <c r="E123" s="218" t="s">
        <v>597</v>
      </c>
      <c r="F123" s="219" t="s">
        <v>598</v>
      </c>
      <c r="G123" s="220" t="s">
        <v>135</v>
      </c>
      <c r="H123" s="221">
        <v>22</v>
      </c>
      <c r="I123" s="222"/>
      <c r="J123" s="223">
        <f>ROUND(I123*H123,2)</f>
        <v>0</v>
      </c>
      <c r="K123" s="219" t="s">
        <v>1</v>
      </c>
      <c r="L123" s="43"/>
      <c r="M123" s="224" t="s">
        <v>1</v>
      </c>
      <c r="N123" s="225" t="s">
        <v>38</v>
      </c>
      <c r="O123" s="90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8" t="s">
        <v>129</v>
      </c>
      <c r="AT123" s="228" t="s">
        <v>125</v>
      </c>
      <c r="AU123" s="228" t="s">
        <v>73</v>
      </c>
      <c r="AY123" s="16" t="s">
        <v>123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6" t="s">
        <v>78</v>
      </c>
      <c r="BK123" s="229">
        <f>ROUND(I123*H123,2)</f>
        <v>0</v>
      </c>
      <c r="BL123" s="16" t="s">
        <v>129</v>
      </c>
      <c r="BM123" s="228" t="s">
        <v>153</v>
      </c>
    </row>
    <row r="124" s="2" customFormat="1" ht="21.75" customHeight="1">
      <c r="A124" s="37"/>
      <c r="B124" s="38"/>
      <c r="C124" s="217" t="s">
        <v>142</v>
      </c>
      <c r="D124" s="217" t="s">
        <v>125</v>
      </c>
      <c r="E124" s="218" t="s">
        <v>599</v>
      </c>
      <c r="F124" s="219" t="s">
        <v>600</v>
      </c>
      <c r="G124" s="220" t="s">
        <v>135</v>
      </c>
      <c r="H124" s="221">
        <v>22</v>
      </c>
      <c r="I124" s="222"/>
      <c r="J124" s="223">
        <f>ROUND(I124*H124,2)</f>
        <v>0</v>
      </c>
      <c r="K124" s="219" t="s">
        <v>1</v>
      </c>
      <c r="L124" s="43"/>
      <c r="M124" s="224" t="s">
        <v>1</v>
      </c>
      <c r="N124" s="225" t="s">
        <v>38</v>
      </c>
      <c r="O124" s="90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8" t="s">
        <v>129</v>
      </c>
      <c r="AT124" s="228" t="s">
        <v>125</v>
      </c>
      <c r="AU124" s="228" t="s">
        <v>73</v>
      </c>
      <c r="AY124" s="16" t="s">
        <v>123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78</v>
      </c>
      <c r="BK124" s="229">
        <f>ROUND(I124*H124,2)</f>
        <v>0</v>
      </c>
      <c r="BL124" s="16" t="s">
        <v>129</v>
      </c>
      <c r="BM124" s="228" t="s">
        <v>156</v>
      </c>
    </row>
    <row r="125" s="2" customFormat="1" ht="21.75" customHeight="1">
      <c r="A125" s="37"/>
      <c r="B125" s="38"/>
      <c r="C125" s="217" t="s">
        <v>157</v>
      </c>
      <c r="D125" s="217" t="s">
        <v>125</v>
      </c>
      <c r="E125" s="218" t="s">
        <v>601</v>
      </c>
      <c r="F125" s="219" t="s">
        <v>602</v>
      </c>
      <c r="G125" s="220" t="s">
        <v>135</v>
      </c>
      <c r="H125" s="221">
        <v>22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38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129</v>
      </c>
      <c r="AT125" s="228" t="s">
        <v>125</v>
      </c>
      <c r="AU125" s="228" t="s">
        <v>73</v>
      </c>
      <c r="AY125" s="16" t="s">
        <v>123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78</v>
      </c>
      <c r="BK125" s="229">
        <f>ROUND(I125*H125,2)</f>
        <v>0</v>
      </c>
      <c r="BL125" s="16" t="s">
        <v>129</v>
      </c>
      <c r="BM125" s="228" t="s">
        <v>160</v>
      </c>
    </row>
    <row r="126" s="2" customFormat="1" ht="21.75" customHeight="1">
      <c r="A126" s="37"/>
      <c r="B126" s="38"/>
      <c r="C126" s="217" t="s">
        <v>146</v>
      </c>
      <c r="D126" s="217" t="s">
        <v>125</v>
      </c>
      <c r="E126" s="218" t="s">
        <v>603</v>
      </c>
      <c r="F126" s="219" t="s">
        <v>604</v>
      </c>
      <c r="G126" s="220" t="s">
        <v>135</v>
      </c>
      <c r="H126" s="221">
        <v>66</v>
      </c>
      <c r="I126" s="222"/>
      <c r="J126" s="223">
        <f>ROUND(I126*H126,2)</f>
        <v>0</v>
      </c>
      <c r="K126" s="219" t="s">
        <v>1</v>
      </c>
      <c r="L126" s="43"/>
      <c r="M126" s="224" t="s">
        <v>1</v>
      </c>
      <c r="N126" s="225" t="s">
        <v>38</v>
      </c>
      <c r="O126" s="90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129</v>
      </c>
      <c r="AT126" s="228" t="s">
        <v>125</v>
      </c>
      <c r="AU126" s="228" t="s">
        <v>73</v>
      </c>
      <c r="AY126" s="16" t="s">
        <v>123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78</v>
      </c>
      <c r="BK126" s="229">
        <f>ROUND(I126*H126,2)</f>
        <v>0</v>
      </c>
      <c r="BL126" s="16" t="s">
        <v>129</v>
      </c>
      <c r="BM126" s="228" t="s">
        <v>165</v>
      </c>
    </row>
    <row r="127" s="2" customFormat="1" ht="21.75" customHeight="1">
      <c r="A127" s="37"/>
      <c r="B127" s="38"/>
      <c r="C127" s="217" t="s">
        <v>166</v>
      </c>
      <c r="D127" s="217" t="s">
        <v>125</v>
      </c>
      <c r="E127" s="218" t="s">
        <v>605</v>
      </c>
      <c r="F127" s="219" t="s">
        <v>606</v>
      </c>
      <c r="G127" s="220" t="s">
        <v>173</v>
      </c>
      <c r="H127" s="221">
        <v>266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38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129</v>
      </c>
      <c r="AT127" s="228" t="s">
        <v>125</v>
      </c>
      <c r="AU127" s="228" t="s">
        <v>73</v>
      </c>
      <c r="AY127" s="16" t="s">
        <v>123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78</v>
      </c>
      <c r="BK127" s="229">
        <f>ROUND(I127*H127,2)</f>
        <v>0</v>
      </c>
      <c r="BL127" s="16" t="s">
        <v>129</v>
      </c>
      <c r="BM127" s="228" t="s">
        <v>170</v>
      </c>
    </row>
    <row r="128" s="2" customFormat="1" ht="21.75" customHeight="1">
      <c r="A128" s="37"/>
      <c r="B128" s="38"/>
      <c r="C128" s="217" t="s">
        <v>149</v>
      </c>
      <c r="D128" s="217" t="s">
        <v>125</v>
      </c>
      <c r="E128" s="218" t="s">
        <v>607</v>
      </c>
      <c r="F128" s="219" t="s">
        <v>608</v>
      </c>
      <c r="G128" s="220" t="s">
        <v>173</v>
      </c>
      <c r="H128" s="221">
        <v>266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38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129</v>
      </c>
      <c r="AT128" s="228" t="s">
        <v>125</v>
      </c>
      <c r="AU128" s="228" t="s">
        <v>73</v>
      </c>
      <c r="AY128" s="16" t="s">
        <v>123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78</v>
      </c>
      <c r="BK128" s="229">
        <f>ROUND(I128*H128,2)</f>
        <v>0</v>
      </c>
      <c r="BL128" s="16" t="s">
        <v>129</v>
      </c>
      <c r="BM128" s="228" t="s">
        <v>174</v>
      </c>
    </row>
    <row r="129" s="2" customFormat="1" ht="24.15" customHeight="1">
      <c r="A129" s="37"/>
      <c r="B129" s="38"/>
      <c r="C129" s="217" t="s">
        <v>176</v>
      </c>
      <c r="D129" s="217" t="s">
        <v>125</v>
      </c>
      <c r="E129" s="218" t="s">
        <v>609</v>
      </c>
      <c r="F129" s="219" t="s">
        <v>610</v>
      </c>
      <c r="G129" s="220" t="s">
        <v>611</v>
      </c>
      <c r="H129" s="221">
        <v>1</v>
      </c>
      <c r="I129" s="222"/>
      <c r="J129" s="223">
        <f>ROUND(I129*H129,2)</f>
        <v>0</v>
      </c>
      <c r="K129" s="219" t="s">
        <v>1</v>
      </c>
      <c r="L129" s="43"/>
      <c r="M129" s="224" t="s">
        <v>1</v>
      </c>
      <c r="N129" s="225" t="s">
        <v>38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129</v>
      </c>
      <c r="AT129" s="228" t="s">
        <v>125</v>
      </c>
      <c r="AU129" s="228" t="s">
        <v>73</v>
      </c>
      <c r="AY129" s="16" t="s">
        <v>123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78</v>
      </c>
      <c r="BK129" s="229">
        <f>ROUND(I129*H129,2)</f>
        <v>0</v>
      </c>
      <c r="BL129" s="16" t="s">
        <v>129</v>
      </c>
      <c r="BM129" s="228" t="s">
        <v>179</v>
      </c>
    </row>
    <row r="130" s="2" customFormat="1" ht="16.5" customHeight="1">
      <c r="A130" s="37"/>
      <c r="B130" s="38"/>
      <c r="C130" s="217" t="s">
        <v>153</v>
      </c>
      <c r="D130" s="217" t="s">
        <v>125</v>
      </c>
      <c r="E130" s="218" t="s">
        <v>612</v>
      </c>
      <c r="F130" s="219" t="s">
        <v>613</v>
      </c>
      <c r="G130" s="220" t="s">
        <v>135</v>
      </c>
      <c r="H130" s="221">
        <v>11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38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129</v>
      </c>
      <c r="AT130" s="228" t="s">
        <v>125</v>
      </c>
      <c r="AU130" s="228" t="s">
        <v>73</v>
      </c>
      <c r="AY130" s="16" t="s">
        <v>123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78</v>
      </c>
      <c r="BK130" s="229">
        <f>ROUND(I130*H130,2)</f>
        <v>0</v>
      </c>
      <c r="BL130" s="16" t="s">
        <v>129</v>
      </c>
      <c r="BM130" s="228" t="s">
        <v>183</v>
      </c>
    </row>
    <row r="131" s="2" customFormat="1" ht="16.5" customHeight="1">
      <c r="A131" s="37"/>
      <c r="B131" s="38"/>
      <c r="C131" s="217" t="s">
        <v>8</v>
      </c>
      <c r="D131" s="217" t="s">
        <v>125</v>
      </c>
      <c r="E131" s="218" t="s">
        <v>614</v>
      </c>
      <c r="F131" s="219" t="s">
        <v>615</v>
      </c>
      <c r="G131" s="220" t="s">
        <v>173</v>
      </c>
      <c r="H131" s="221">
        <v>164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38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129</v>
      </c>
      <c r="AT131" s="228" t="s">
        <v>125</v>
      </c>
      <c r="AU131" s="228" t="s">
        <v>73</v>
      </c>
      <c r="AY131" s="16" t="s">
        <v>123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78</v>
      </c>
      <c r="BK131" s="229">
        <f>ROUND(I131*H131,2)</f>
        <v>0</v>
      </c>
      <c r="BL131" s="16" t="s">
        <v>129</v>
      </c>
      <c r="BM131" s="228" t="s">
        <v>186</v>
      </c>
    </row>
    <row r="132" s="2" customFormat="1" ht="24.15" customHeight="1">
      <c r="A132" s="37"/>
      <c r="B132" s="38"/>
      <c r="C132" s="217" t="s">
        <v>156</v>
      </c>
      <c r="D132" s="217" t="s">
        <v>125</v>
      </c>
      <c r="E132" s="218" t="s">
        <v>616</v>
      </c>
      <c r="F132" s="219" t="s">
        <v>617</v>
      </c>
      <c r="G132" s="220" t="s">
        <v>173</v>
      </c>
      <c r="H132" s="221">
        <v>164</v>
      </c>
      <c r="I132" s="222"/>
      <c r="J132" s="223">
        <f>ROUND(I132*H132,2)</f>
        <v>0</v>
      </c>
      <c r="K132" s="219" t="s">
        <v>1</v>
      </c>
      <c r="L132" s="43"/>
      <c r="M132" s="224" t="s">
        <v>1</v>
      </c>
      <c r="N132" s="225" t="s">
        <v>38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129</v>
      </c>
      <c r="AT132" s="228" t="s">
        <v>125</v>
      </c>
      <c r="AU132" s="228" t="s">
        <v>73</v>
      </c>
      <c r="AY132" s="16" t="s">
        <v>123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78</v>
      </c>
      <c r="BK132" s="229">
        <f>ROUND(I132*H132,2)</f>
        <v>0</v>
      </c>
      <c r="BL132" s="16" t="s">
        <v>129</v>
      </c>
      <c r="BM132" s="228" t="s">
        <v>190</v>
      </c>
    </row>
    <row r="133" s="2" customFormat="1" ht="24.15" customHeight="1">
      <c r="A133" s="37"/>
      <c r="B133" s="38"/>
      <c r="C133" s="217" t="s">
        <v>192</v>
      </c>
      <c r="D133" s="217" t="s">
        <v>125</v>
      </c>
      <c r="E133" s="218" t="s">
        <v>618</v>
      </c>
      <c r="F133" s="219" t="s">
        <v>619</v>
      </c>
      <c r="G133" s="220" t="s">
        <v>173</v>
      </c>
      <c r="H133" s="221">
        <v>164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38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129</v>
      </c>
      <c r="AT133" s="228" t="s">
        <v>125</v>
      </c>
      <c r="AU133" s="228" t="s">
        <v>73</v>
      </c>
      <c r="AY133" s="16" t="s">
        <v>123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78</v>
      </c>
      <c r="BK133" s="229">
        <f>ROUND(I133*H133,2)</f>
        <v>0</v>
      </c>
      <c r="BL133" s="16" t="s">
        <v>129</v>
      </c>
      <c r="BM133" s="228" t="s">
        <v>195</v>
      </c>
    </row>
    <row r="134" s="2" customFormat="1" ht="21.75" customHeight="1">
      <c r="A134" s="37"/>
      <c r="B134" s="38"/>
      <c r="C134" s="217" t="s">
        <v>160</v>
      </c>
      <c r="D134" s="217" t="s">
        <v>125</v>
      </c>
      <c r="E134" s="218" t="s">
        <v>620</v>
      </c>
      <c r="F134" s="219" t="s">
        <v>621</v>
      </c>
      <c r="G134" s="220" t="s">
        <v>173</v>
      </c>
      <c r="H134" s="221">
        <v>164</v>
      </c>
      <c r="I134" s="222"/>
      <c r="J134" s="223">
        <f>ROUND(I134*H134,2)</f>
        <v>0</v>
      </c>
      <c r="K134" s="219" t="s">
        <v>1</v>
      </c>
      <c r="L134" s="43"/>
      <c r="M134" s="263" t="s">
        <v>1</v>
      </c>
      <c r="N134" s="264" t="s">
        <v>38</v>
      </c>
      <c r="O134" s="265"/>
      <c r="P134" s="266">
        <f>O134*H134</f>
        <v>0</v>
      </c>
      <c r="Q134" s="266">
        <v>0</v>
      </c>
      <c r="R134" s="266">
        <f>Q134*H134</f>
        <v>0</v>
      </c>
      <c r="S134" s="266">
        <v>0</v>
      </c>
      <c r="T134" s="26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129</v>
      </c>
      <c r="AT134" s="228" t="s">
        <v>125</v>
      </c>
      <c r="AU134" s="228" t="s">
        <v>73</v>
      </c>
      <c r="AY134" s="16" t="s">
        <v>123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78</v>
      </c>
      <c r="BK134" s="229">
        <f>ROUND(I134*H134,2)</f>
        <v>0</v>
      </c>
      <c r="BL134" s="16" t="s">
        <v>129</v>
      </c>
      <c r="BM134" s="228" t="s">
        <v>199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66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hKouvRXGBhPQbbOkK6TPK6ldBMy5XUb2xVQRn5HWjONK106r3iXf6nSbnPKwBf/xFO4eTb38Ozv4bU0Ff8g82w==" hashValue="h4ueMtqRMgbm2MNgX9HCv/9CKPqW8Q9EIgBZ9wHmvwciGKW5OYW/vr/uOLq96wEcZzO2bppLI2v8DEDHWzO6/A==" algorithmName="SHA-512" password="CC35"/>
  <autoFilter ref="C115:K13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Ondřej Lukeš</dc:creator>
  <cp:lastModifiedBy>Ondřej Lukeš</cp:lastModifiedBy>
  <dcterms:created xsi:type="dcterms:W3CDTF">2022-03-21T15:19:53Z</dcterms:created>
  <dcterms:modified xsi:type="dcterms:W3CDTF">2022-03-21T15:20:00Z</dcterms:modified>
</cp:coreProperties>
</file>