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Snížení energetické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'00 - Snížení energetické ...'!$C$96:$K$1023</definedName>
    <definedName name="_xlnm.Print_Area" localSheetId="1">'00 - Snížení energetické ...'!$C$4:$J$37,'00 - Snížení energetické ...'!$C$43:$J$80,'00 - Snížení energetické ...'!$C$86:$K$1023</definedName>
    <definedName name="_xlnm.Print_Titles" localSheetId="1">'00 - Snížení energetické ...'!$96:$96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022"/>
  <c r="BH1022"/>
  <c r="BG1022"/>
  <c r="BE1022"/>
  <c r="T1022"/>
  <c r="T1021"/>
  <c r="R1022"/>
  <c r="R1021"/>
  <c r="P1022"/>
  <c r="P1021"/>
  <c r="BI1019"/>
  <c r="BH1019"/>
  <c r="BG1019"/>
  <c r="BE1019"/>
  <c r="T1019"/>
  <c r="R1019"/>
  <c r="P1019"/>
  <c r="BI1018"/>
  <c r="BH1018"/>
  <c r="BG1018"/>
  <c r="BE1018"/>
  <c r="T1018"/>
  <c r="R1018"/>
  <c r="P1018"/>
  <c r="BI1016"/>
  <c r="BH1016"/>
  <c r="BG1016"/>
  <c r="BE1016"/>
  <c r="T1016"/>
  <c r="R1016"/>
  <c r="P1016"/>
  <c r="BI1012"/>
  <c r="BH1012"/>
  <c r="BG1012"/>
  <c r="BE1012"/>
  <c r="T1012"/>
  <c r="R1012"/>
  <c r="P1012"/>
  <c r="BI993"/>
  <c r="BH993"/>
  <c r="BG993"/>
  <c r="BE993"/>
  <c r="T993"/>
  <c r="R993"/>
  <c r="P993"/>
  <c r="BI984"/>
  <c r="BH984"/>
  <c r="BG984"/>
  <c r="BE984"/>
  <c r="T984"/>
  <c r="R984"/>
  <c r="P984"/>
  <c r="BI977"/>
  <c r="BH977"/>
  <c r="BG977"/>
  <c r="BE977"/>
  <c r="T977"/>
  <c r="R977"/>
  <c r="P977"/>
  <c r="BI974"/>
  <c r="BH974"/>
  <c r="BG974"/>
  <c r="BE974"/>
  <c r="T974"/>
  <c r="R974"/>
  <c r="P974"/>
  <c r="BI972"/>
  <c r="BH972"/>
  <c r="BG972"/>
  <c r="BE972"/>
  <c r="T972"/>
  <c r="R972"/>
  <c r="P972"/>
  <c r="BI969"/>
  <c r="BH969"/>
  <c r="BG969"/>
  <c r="BE969"/>
  <c r="T969"/>
  <c r="R969"/>
  <c r="P969"/>
  <c r="BI967"/>
  <c r="BH967"/>
  <c r="BG967"/>
  <c r="BE967"/>
  <c r="T967"/>
  <c r="R967"/>
  <c r="P967"/>
  <c r="BI965"/>
  <c r="BH965"/>
  <c r="BG965"/>
  <c r="BE965"/>
  <c r="T965"/>
  <c r="R965"/>
  <c r="P965"/>
  <c r="BI961"/>
  <c r="BH961"/>
  <c r="BG961"/>
  <c r="BE961"/>
  <c r="T961"/>
  <c r="R961"/>
  <c r="P961"/>
  <c r="BI958"/>
  <c r="BH958"/>
  <c r="BG958"/>
  <c r="BE958"/>
  <c r="T958"/>
  <c r="R958"/>
  <c r="P958"/>
  <c r="BI956"/>
  <c r="BH956"/>
  <c r="BG956"/>
  <c r="BE956"/>
  <c r="T956"/>
  <c r="R956"/>
  <c r="P956"/>
  <c r="BI954"/>
  <c r="BH954"/>
  <c r="BG954"/>
  <c r="BE954"/>
  <c r="T954"/>
  <c r="R954"/>
  <c r="P954"/>
  <c r="BI952"/>
  <c r="BH952"/>
  <c r="BG952"/>
  <c r="BE952"/>
  <c r="T952"/>
  <c r="R952"/>
  <c r="P952"/>
  <c r="BI951"/>
  <c r="BH951"/>
  <c r="BG951"/>
  <c r="BE951"/>
  <c r="T951"/>
  <c r="R951"/>
  <c r="P951"/>
  <c r="BI946"/>
  <c r="BH946"/>
  <c r="BG946"/>
  <c r="BE946"/>
  <c r="T946"/>
  <c r="R946"/>
  <c r="P946"/>
  <c r="BI944"/>
  <c r="BH944"/>
  <c r="BG944"/>
  <c r="BE944"/>
  <c r="T944"/>
  <c r="R944"/>
  <c r="P944"/>
  <c r="BI940"/>
  <c r="BH940"/>
  <c r="BG940"/>
  <c r="BE940"/>
  <c r="T940"/>
  <c r="R940"/>
  <c r="P940"/>
  <c r="BI932"/>
  <c r="BH932"/>
  <c r="BG932"/>
  <c r="BE932"/>
  <c r="T932"/>
  <c r="R932"/>
  <c r="P932"/>
  <c r="BI929"/>
  <c r="BH929"/>
  <c r="BG929"/>
  <c r="BE929"/>
  <c r="T929"/>
  <c r="R929"/>
  <c r="P929"/>
  <c r="BI928"/>
  <c r="BH928"/>
  <c r="BG928"/>
  <c r="BE928"/>
  <c r="T928"/>
  <c r="R928"/>
  <c r="P928"/>
  <c r="BI926"/>
  <c r="BH926"/>
  <c r="BG926"/>
  <c r="BE926"/>
  <c r="T926"/>
  <c r="R926"/>
  <c r="P926"/>
  <c r="BI924"/>
  <c r="BH924"/>
  <c r="BG924"/>
  <c r="BE924"/>
  <c r="T924"/>
  <c r="R924"/>
  <c r="P924"/>
  <c r="BI922"/>
  <c r="BH922"/>
  <c r="BG922"/>
  <c r="BE922"/>
  <c r="T922"/>
  <c r="R922"/>
  <c r="P922"/>
  <c r="BI920"/>
  <c r="BH920"/>
  <c r="BG920"/>
  <c r="BE920"/>
  <c r="T920"/>
  <c r="R920"/>
  <c r="P920"/>
  <c r="BI919"/>
  <c r="BH919"/>
  <c r="BG919"/>
  <c r="BE919"/>
  <c r="T919"/>
  <c r="R919"/>
  <c r="P919"/>
  <c r="BI918"/>
  <c r="BH918"/>
  <c r="BG918"/>
  <c r="BE918"/>
  <c r="T918"/>
  <c r="R918"/>
  <c r="P918"/>
  <c r="BI917"/>
  <c r="BH917"/>
  <c r="BG917"/>
  <c r="BE917"/>
  <c r="T917"/>
  <c r="R917"/>
  <c r="P917"/>
  <c r="BI916"/>
  <c r="BH916"/>
  <c r="BG916"/>
  <c r="BE916"/>
  <c r="T916"/>
  <c r="R916"/>
  <c r="P916"/>
  <c r="BI915"/>
  <c r="BH915"/>
  <c r="BG915"/>
  <c r="BE915"/>
  <c r="T915"/>
  <c r="R915"/>
  <c r="P915"/>
  <c r="BI914"/>
  <c r="BH914"/>
  <c r="BG914"/>
  <c r="BE914"/>
  <c r="T914"/>
  <c r="R914"/>
  <c r="P914"/>
  <c r="BI913"/>
  <c r="BH913"/>
  <c r="BG913"/>
  <c r="BE913"/>
  <c r="T913"/>
  <c r="R913"/>
  <c r="P913"/>
  <c r="BI912"/>
  <c r="BH912"/>
  <c r="BG912"/>
  <c r="BE912"/>
  <c r="T912"/>
  <c r="R912"/>
  <c r="P912"/>
  <c r="BI911"/>
  <c r="BH911"/>
  <c r="BG911"/>
  <c r="BE911"/>
  <c r="T911"/>
  <c r="R911"/>
  <c r="P911"/>
  <c r="BI910"/>
  <c r="BH910"/>
  <c r="BG910"/>
  <c r="BE910"/>
  <c r="T910"/>
  <c r="R910"/>
  <c r="P910"/>
  <c r="BI909"/>
  <c r="BH909"/>
  <c r="BG909"/>
  <c r="BE909"/>
  <c r="T909"/>
  <c r="R909"/>
  <c r="P909"/>
  <c r="BI894"/>
  <c r="BH894"/>
  <c r="BG894"/>
  <c r="BE894"/>
  <c r="T894"/>
  <c r="R894"/>
  <c r="P894"/>
  <c r="BI892"/>
  <c r="BH892"/>
  <c r="BG892"/>
  <c r="BE892"/>
  <c r="T892"/>
  <c r="R892"/>
  <c r="P892"/>
  <c r="BI890"/>
  <c r="BH890"/>
  <c r="BG890"/>
  <c r="BE890"/>
  <c r="T890"/>
  <c r="R890"/>
  <c r="P890"/>
  <c r="BI888"/>
  <c r="BH888"/>
  <c r="BG888"/>
  <c r="BE888"/>
  <c r="T888"/>
  <c r="R888"/>
  <c r="P888"/>
  <c r="BI880"/>
  <c r="BH880"/>
  <c r="BG880"/>
  <c r="BE880"/>
  <c r="T880"/>
  <c r="R880"/>
  <c r="P880"/>
  <c r="BI878"/>
  <c r="BH878"/>
  <c r="BG878"/>
  <c r="BE878"/>
  <c r="T878"/>
  <c r="R878"/>
  <c r="P878"/>
  <c r="BI876"/>
  <c r="BH876"/>
  <c r="BG876"/>
  <c r="BE876"/>
  <c r="T876"/>
  <c r="R876"/>
  <c r="P876"/>
  <c r="BI874"/>
  <c r="BH874"/>
  <c r="BG874"/>
  <c r="BE874"/>
  <c r="T874"/>
  <c r="R874"/>
  <c r="P874"/>
  <c r="BI872"/>
  <c r="BH872"/>
  <c r="BG872"/>
  <c r="BE872"/>
  <c r="T872"/>
  <c r="R872"/>
  <c r="P872"/>
  <c r="BI870"/>
  <c r="BH870"/>
  <c r="BG870"/>
  <c r="BE870"/>
  <c r="T870"/>
  <c r="R870"/>
  <c r="P870"/>
  <c r="BI868"/>
  <c r="BH868"/>
  <c r="BG868"/>
  <c r="BE868"/>
  <c r="T868"/>
  <c r="R868"/>
  <c r="P868"/>
  <c r="BI865"/>
  <c r="BH865"/>
  <c r="BG865"/>
  <c r="BE865"/>
  <c r="T865"/>
  <c r="R865"/>
  <c r="P865"/>
  <c r="BI863"/>
  <c r="BH863"/>
  <c r="BG863"/>
  <c r="BE863"/>
  <c r="T863"/>
  <c r="R863"/>
  <c r="P863"/>
  <c r="BI861"/>
  <c r="BH861"/>
  <c r="BG861"/>
  <c r="BE861"/>
  <c r="T861"/>
  <c r="R861"/>
  <c r="P861"/>
  <c r="BI860"/>
  <c r="BH860"/>
  <c r="BG860"/>
  <c r="BE860"/>
  <c r="T860"/>
  <c r="R860"/>
  <c r="P860"/>
  <c r="BI858"/>
  <c r="BH858"/>
  <c r="BG858"/>
  <c r="BE858"/>
  <c r="T858"/>
  <c r="R858"/>
  <c r="P858"/>
  <c r="BI856"/>
  <c r="BH856"/>
  <c r="BG856"/>
  <c r="BE856"/>
  <c r="T856"/>
  <c r="R856"/>
  <c r="P856"/>
  <c r="BI854"/>
  <c r="BH854"/>
  <c r="BG854"/>
  <c r="BE854"/>
  <c r="T854"/>
  <c r="R854"/>
  <c r="P854"/>
  <c r="BI851"/>
  <c r="BH851"/>
  <c r="BG851"/>
  <c r="BE851"/>
  <c r="T851"/>
  <c r="R851"/>
  <c r="P851"/>
  <c r="BI847"/>
  <c r="BH847"/>
  <c r="BG847"/>
  <c r="BE847"/>
  <c r="T847"/>
  <c r="R847"/>
  <c r="P847"/>
  <c r="BI843"/>
  <c r="BH843"/>
  <c r="BG843"/>
  <c r="BE843"/>
  <c r="T843"/>
  <c r="R843"/>
  <c r="P843"/>
  <c r="BI840"/>
  <c r="BH840"/>
  <c r="BG840"/>
  <c r="BE840"/>
  <c r="T840"/>
  <c r="R840"/>
  <c r="P840"/>
  <c r="BI837"/>
  <c r="BH837"/>
  <c r="BG837"/>
  <c r="BE837"/>
  <c r="T837"/>
  <c r="R837"/>
  <c r="P837"/>
  <c r="BI833"/>
  <c r="BH833"/>
  <c r="BG833"/>
  <c r="BE833"/>
  <c r="T833"/>
  <c r="R833"/>
  <c r="P833"/>
  <c r="BI829"/>
  <c r="BH829"/>
  <c r="BG829"/>
  <c r="BE829"/>
  <c r="T829"/>
  <c r="R829"/>
  <c r="P829"/>
  <c r="BI826"/>
  <c r="BH826"/>
  <c r="BG826"/>
  <c r="BE826"/>
  <c r="T826"/>
  <c r="R826"/>
  <c r="P826"/>
  <c r="BI822"/>
  <c r="BH822"/>
  <c r="BG822"/>
  <c r="BE822"/>
  <c r="T822"/>
  <c r="R822"/>
  <c r="P822"/>
  <c r="BI819"/>
  <c r="BH819"/>
  <c r="BG819"/>
  <c r="BE819"/>
  <c r="T819"/>
  <c r="R819"/>
  <c r="P819"/>
  <c r="BI815"/>
  <c r="BH815"/>
  <c r="BG815"/>
  <c r="BE815"/>
  <c r="T815"/>
  <c r="R815"/>
  <c r="P815"/>
  <c r="BI813"/>
  <c r="BH813"/>
  <c r="BG813"/>
  <c r="BE813"/>
  <c r="T813"/>
  <c r="R813"/>
  <c r="P813"/>
  <c r="BI810"/>
  <c r="BH810"/>
  <c r="BG810"/>
  <c r="BE810"/>
  <c r="T810"/>
  <c r="R810"/>
  <c r="P810"/>
  <c r="BI804"/>
  <c r="BH804"/>
  <c r="BG804"/>
  <c r="BE804"/>
  <c r="T804"/>
  <c r="R804"/>
  <c r="P804"/>
  <c r="BI802"/>
  <c r="BH802"/>
  <c r="BG802"/>
  <c r="BE802"/>
  <c r="T802"/>
  <c r="R802"/>
  <c r="P802"/>
  <c r="BI796"/>
  <c r="BH796"/>
  <c r="BG796"/>
  <c r="BE796"/>
  <c r="T796"/>
  <c r="R796"/>
  <c r="P796"/>
  <c r="BI793"/>
  <c r="BH793"/>
  <c r="BG793"/>
  <c r="BE793"/>
  <c r="T793"/>
  <c r="R793"/>
  <c r="P793"/>
  <c r="BI792"/>
  <c r="BH792"/>
  <c r="BG792"/>
  <c r="BE792"/>
  <c r="T792"/>
  <c r="R792"/>
  <c r="P792"/>
  <c r="BI789"/>
  <c r="BH789"/>
  <c r="BG789"/>
  <c r="BE789"/>
  <c r="T789"/>
  <c r="R789"/>
  <c r="P789"/>
  <c r="BI788"/>
  <c r="BH788"/>
  <c r="BG788"/>
  <c r="BE788"/>
  <c r="T788"/>
  <c r="R788"/>
  <c r="P788"/>
  <c r="BI787"/>
  <c r="BH787"/>
  <c r="BG787"/>
  <c r="BE787"/>
  <c r="T787"/>
  <c r="R787"/>
  <c r="P787"/>
  <c r="BI786"/>
  <c r="BH786"/>
  <c r="BG786"/>
  <c r="BE786"/>
  <c r="T786"/>
  <c r="R786"/>
  <c r="P786"/>
  <c r="BI784"/>
  <c r="BH784"/>
  <c r="BG784"/>
  <c r="BE784"/>
  <c r="T784"/>
  <c r="R784"/>
  <c r="P784"/>
  <c r="BI781"/>
  <c r="BH781"/>
  <c r="BG781"/>
  <c r="BE781"/>
  <c r="T781"/>
  <c r="R781"/>
  <c r="P781"/>
  <c r="BI780"/>
  <c r="BH780"/>
  <c r="BG780"/>
  <c r="BE780"/>
  <c r="T780"/>
  <c r="R780"/>
  <c r="P780"/>
  <c r="BI778"/>
  <c r="BH778"/>
  <c r="BG778"/>
  <c r="BE778"/>
  <c r="T778"/>
  <c r="R778"/>
  <c r="P778"/>
  <c r="BI776"/>
  <c r="BH776"/>
  <c r="BG776"/>
  <c r="BE776"/>
  <c r="T776"/>
  <c r="R776"/>
  <c r="P776"/>
  <c r="BI773"/>
  <c r="BH773"/>
  <c r="BG773"/>
  <c r="BE773"/>
  <c r="T773"/>
  <c r="R773"/>
  <c r="P773"/>
  <c r="BI770"/>
  <c r="BH770"/>
  <c r="BG770"/>
  <c r="BE770"/>
  <c r="T770"/>
  <c r="R770"/>
  <c r="P770"/>
  <c r="BI768"/>
  <c r="BH768"/>
  <c r="BG768"/>
  <c r="BE768"/>
  <c r="T768"/>
  <c r="R768"/>
  <c r="P768"/>
  <c r="BI764"/>
  <c r="BH764"/>
  <c r="BG764"/>
  <c r="BE764"/>
  <c r="T764"/>
  <c r="R764"/>
  <c r="P764"/>
  <c r="BI763"/>
  <c r="BH763"/>
  <c r="BG763"/>
  <c r="BE763"/>
  <c r="T763"/>
  <c r="R763"/>
  <c r="P763"/>
  <c r="BI761"/>
  <c r="BH761"/>
  <c r="BG761"/>
  <c r="BE761"/>
  <c r="T761"/>
  <c r="R761"/>
  <c r="P761"/>
  <c r="BI759"/>
  <c r="BH759"/>
  <c r="BG759"/>
  <c r="BE759"/>
  <c r="T759"/>
  <c r="R759"/>
  <c r="P759"/>
  <c r="BI757"/>
  <c r="BH757"/>
  <c r="BG757"/>
  <c r="BE757"/>
  <c r="T757"/>
  <c r="R757"/>
  <c r="P757"/>
  <c r="BI756"/>
  <c r="BH756"/>
  <c r="BG756"/>
  <c r="BE756"/>
  <c r="T756"/>
  <c r="R756"/>
  <c r="P756"/>
  <c r="BI754"/>
  <c r="BH754"/>
  <c r="BG754"/>
  <c r="BE754"/>
  <c r="T754"/>
  <c r="R754"/>
  <c r="P754"/>
  <c r="BI750"/>
  <c r="BH750"/>
  <c r="BG750"/>
  <c r="BE750"/>
  <c r="T750"/>
  <c r="R750"/>
  <c r="P750"/>
  <c r="BI743"/>
  <c r="BH743"/>
  <c r="BG743"/>
  <c r="BE743"/>
  <c r="T743"/>
  <c r="R743"/>
  <c r="P743"/>
  <c r="BI736"/>
  <c r="BH736"/>
  <c r="BG736"/>
  <c r="BE736"/>
  <c r="T736"/>
  <c r="R736"/>
  <c r="P736"/>
  <c r="BI732"/>
  <c r="BH732"/>
  <c r="BG732"/>
  <c r="BE732"/>
  <c r="T732"/>
  <c r="T731"/>
  <c r="R732"/>
  <c r="R731"/>
  <c r="P732"/>
  <c r="P731"/>
  <c r="BI729"/>
  <c r="BH729"/>
  <c r="BG729"/>
  <c r="BE729"/>
  <c r="T729"/>
  <c r="R729"/>
  <c r="P729"/>
  <c r="BI727"/>
  <c r="BH727"/>
  <c r="BG727"/>
  <c r="BE727"/>
  <c r="T727"/>
  <c r="R727"/>
  <c r="P727"/>
  <c r="BI725"/>
  <c r="BH725"/>
  <c r="BG725"/>
  <c r="BE725"/>
  <c r="T725"/>
  <c r="R725"/>
  <c r="P725"/>
  <c r="BI723"/>
  <c r="BH723"/>
  <c r="BG723"/>
  <c r="BE723"/>
  <c r="T723"/>
  <c r="R723"/>
  <c r="P723"/>
  <c r="BI721"/>
  <c r="BH721"/>
  <c r="BG721"/>
  <c r="BE721"/>
  <c r="T721"/>
  <c r="R721"/>
  <c r="P721"/>
  <c r="BI719"/>
  <c r="BH719"/>
  <c r="BG719"/>
  <c r="BE719"/>
  <c r="T719"/>
  <c r="R719"/>
  <c r="P719"/>
  <c r="BI710"/>
  <c r="BH710"/>
  <c r="BG710"/>
  <c r="BE710"/>
  <c r="T710"/>
  <c r="R710"/>
  <c r="P710"/>
  <c r="BI708"/>
  <c r="BH708"/>
  <c r="BG708"/>
  <c r="BE708"/>
  <c r="T708"/>
  <c r="R708"/>
  <c r="P708"/>
  <c r="BI706"/>
  <c r="BH706"/>
  <c r="BG706"/>
  <c r="BE706"/>
  <c r="T706"/>
  <c r="R706"/>
  <c r="P706"/>
  <c r="BI704"/>
  <c r="BH704"/>
  <c r="BG704"/>
  <c r="BE704"/>
  <c r="T704"/>
  <c r="R704"/>
  <c r="P704"/>
  <c r="BI699"/>
  <c r="BH699"/>
  <c r="BG699"/>
  <c r="BE699"/>
  <c r="T699"/>
  <c r="R699"/>
  <c r="P699"/>
  <c r="BI695"/>
  <c r="BH695"/>
  <c r="BG695"/>
  <c r="BE695"/>
  <c r="T695"/>
  <c r="R695"/>
  <c r="P695"/>
  <c r="BI693"/>
  <c r="BH693"/>
  <c r="BG693"/>
  <c r="BE693"/>
  <c r="T693"/>
  <c r="R693"/>
  <c r="P693"/>
  <c r="BI691"/>
  <c r="BH691"/>
  <c r="BG691"/>
  <c r="BE691"/>
  <c r="T691"/>
  <c r="R691"/>
  <c r="P691"/>
  <c r="BI689"/>
  <c r="BH689"/>
  <c r="BG689"/>
  <c r="BE689"/>
  <c r="T689"/>
  <c r="R689"/>
  <c r="P689"/>
  <c r="BI687"/>
  <c r="BH687"/>
  <c r="BG687"/>
  <c r="BE687"/>
  <c r="T687"/>
  <c r="R687"/>
  <c r="P687"/>
  <c r="BI684"/>
  <c r="BH684"/>
  <c r="BG684"/>
  <c r="BE684"/>
  <c r="T684"/>
  <c r="R684"/>
  <c r="P684"/>
  <c r="BI681"/>
  <c r="BH681"/>
  <c r="BG681"/>
  <c r="BE681"/>
  <c r="T681"/>
  <c r="R681"/>
  <c r="P681"/>
  <c r="BI680"/>
  <c r="BH680"/>
  <c r="BG680"/>
  <c r="BE680"/>
  <c r="T680"/>
  <c r="R680"/>
  <c r="P680"/>
  <c r="BI679"/>
  <c r="BH679"/>
  <c r="BG679"/>
  <c r="BE679"/>
  <c r="T679"/>
  <c r="R679"/>
  <c r="P679"/>
  <c r="BI678"/>
  <c r="BH678"/>
  <c r="BG678"/>
  <c r="BE678"/>
  <c r="T678"/>
  <c r="R678"/>
  <c r="P678"/>
  <c r="BI677"/>
  <c r="BH677"/>
  <c r="BG677"/>
  <c r="BE677"/>
  <c r="T677"/>
  <c r="R677"/>
  <c r="P677"/>
  <c r="BI676"/>
  <c r="BH676"/>
  <c r="BG676"/>
  <c r="BE676"/>
  <c r="T676"/>
  <c r="R676"/>
  <c r="P676"/>
  <c r="BI672"/>
  <c r="BH672"/>
  <c r="BG672"/>
  <c r="BE672"/>
  <c r="T672"/>
  <c r="R672"/>
  <c r="P672"/>
  <c r="BI665"/>
  <c r="BH665"/>
  <c r="BG665"/>
  <c r="BE665"/>
  <c r="T665"/>
  <c r="R665"/>
  <c r="P665"/>
  <c r="BI662"/>
  <c r="BH662"/>
  <c r="BG662"/>
  <c r="BE662"/>
  <c r="T662"/>
  <c r="R662"/>
  <c r="P662"/>
  <c r="BI661"/>
  <c r="BH661"/>
  <c r="BG661"/>
  <c r="BE661"/>
  <c r="T661"/>
  <c r="R661"/>
  <c r="P661"/>
  <c r="BI629"/>
  <c r="BH629"/>
  <c r="BG629"/>
  <c r="BE629"/>
  <c r="T629"/>
  <c r="R629"/>
  <c r="P629"/>
  <c r="BI618"/>
  <c r="BH618"/>
  <c r="BG618"/>
  <c r="BE618"/>
  <c r="T618"/>
  <c r="R618"/>
  <c r="P618"/>
  <c r="BI614"/>
  <c r="BH614"/>
  <c r="BG614"/>
  <c r="BE614"/>
  <c r="T614"/>
  <c r="R614"/>
  <c r="P614"/>
  <c r="BI608"/>
  <c r="BH608"/>
  <c r="BG608"/>
  <c r="BE608"/>
  <c r="T608"/>
  <c r="R608"/>
  <c r="P608"/>
  <c r="BI604"/>
  <c r="BH604"/>
  <c r="BG604"/>
  <c r="BE604"/>
  <c r="T604"/>
  <c r="R604"/>
  <c r="P604"/>
  <c r="BI602"/>
  <c r="BH602"/>
  <c r="BG602"/>
  <c r="BE602"/>
  <c r="T602"/>
  <c r="R602"/>
  <c r="P602"/>
  <c r="BI595"/>
  <c r="BH595"/>
  <c r="BG595"/>
  <c r="BE595"/>
  <c r="T595"/>
  <c r="R595"/>
  <c r="P595"/>
  <c r="BI589"/>
  <c r="BH589"/>
  <c r="BG589"/>
  <c r="BE589"/>
  <c r="T589"/>
  <c r="R589"/>
  <c r="P589"/>
  <c r="BI586"/>
  <c r="BH586"/>
  <c r="BG586"/>
  <c r="BE586"/>
  <c r="T586"/>
  <c r="R586"/>
  <c r="P586"/>
  <c r="BI583"/>
  <c r="BH583"/>
  <c r="BG583"/>
  <c r="BE583"/>
  <c r="T583"/>
  <c r="R583"/>
  <c r="P583"/>
  <c r="BI578"/>
  <c r="BH578"/>
  <c r="BG578"/>
  <c r="BE578"/>
  <c r="T578"/>
  <c r="R578"/>
  <c r="P578"/>
  <c r="BI570"/>
  <c r="BH570"/>
  <c r="BG570"/>
  <c r="BE570"/>
  <c r="T570"/>
  <c r="R570"/>
  <c r="P570"/>
  <c r="BI566"/>
  <c r="BH566"/>
  <c r="BG566"/>
  <c r="BE566"/>
  <c r="T566"/>
  <c r="R566"/>
  <c r="P566"/>
  <c r="BI562"/>
  <c r="BH562"/>
  <c r="BG562"/>
  <c r="BE562"/>
  <c r="T562"/>
  <c r="R562"/>
  <c r="P562"/>
  <c r="BI559"/>
  <c r="BH559"/>
  <c r="BG559"/>
  <c r="BE559"/>
  <c r="T559"/>
  <c r="R559"/>
  <c r="P559"/>
  <c r="BI557"/>
  <c r="BH557"/>
  <c r="BG557"/>
  <c r="BE557"/>
  <c r="T557"/>
  <c r="R557"/>
  <c r="P557"/>
  <c r="BI553"/>
  <c r="BH553"/>
  <c r="BG553"/>
  <c r="BE553"/>
  <c r="T553"/>
  <c r="R553"/>
  <c r="P553"/>
  <c r="BI550"/>
  <c r="BH550"/>
  <c r="BG550"/>
  <c r="BE550"/>
  <c r="T550"/>
  <c r="R550"/>
  <c r="P550"/>
  <c r="BI528"/>
  <c r="BH528"/>
  <c r="BG528"/>
  <c r="BE528"/>
  <c r="T528"/>
  <c r="R528"/>
  <c r="P528"/>
  <c r="BI526"/>
  <c r="BH526"/>
  <c r="BG526"/>
  <c r="BE526"/>
  <c r="T526"/>
  <c r="R526"/>
  <c r="P526"/>
  <c r="BI513"/>
  <c r="BH513"/>
  <c r="BG513"/>
  <c r="BE513"/>
  <c r="T513"/>
  <c r="R513"/>
  <c r="P513"/>
  <c r="BI511"/>
  <c r="BH511"/>
  <c r="BG511"/>
  <c r="BE511"/>
  <c r="T511"/>
  <c r="R511"/>
  <c r="P511"/>
  <c r="BI509"/>
  <c r="BH509"/>
  <c r="BG509"/>
  <c r="BE509"/>
  <c r="T509"/>
  <c r="R509"/>
  <c r="P509"/>
  <c r="BI507"/>
  <c r="BH507"/>
  <c r="BG507"/>
  <c r="BE507"/>
  <c r="T507"/>
  <c r="R507"/>
  <c r="P507"/>
  <c r="BI498"/>
  <c r="BH498"/>
  <c r="BG498"/>
  <c r="BE498"/>
  <c r="T498"/>
  <c r="R498"/>
  <c r="P498"/>
  <c r="BI496"/>
  <c r="BH496"/>
  <c r="BG496"/>
  <c r="BE496"/>
  <c r="T496"/>
  <c r="R496"/>
  <c r="P496"/>
  <c r="BI483"/>
  <c r="BH483"/>
  <c r="BG483"/>
  <c r="BE483"/>
  <c r="T483"/>
  <c r="R483"/>
  <c r="P483"/>
  <c r="BI481"/>
  <c r="BH481"/>
  <c r="BG481"/>
  <c r="BE481"/>
  <c r="T481"/>
  <c r="R481"/>
  <c r="P481"/>
  <c r="BI467"/>
  <c r="BH467"/>
  <c r="BG467"/>
  <c r="BE467"/>
  <c r="T467"/>
  <c r="R467"/>
  <c r="P467"/>
  <c r="BI465"/>
  <c r="BH465"/>
  <c r="BG465"/>
  <c r="BE465"/>
  <c r="T465"/>
  <c r="R465"/>
  <c r="P465"/>
  <c r="BI462"/>
  <c r="BH462"/>
  <c r="BG462"/>
  <c r="BE462"/>
  <c r="T462"/>
  <c r="R462"/>
  <c r="P462"/>
  <c r="BI451"/>
  <c r="BH451"/>
  <c r="BG451"/>
  <c r="BE451"/>
  <c r="T451"/>
  <c r="R451"/>
  <c r="P451"/>
  <c r="BI430"/>
  <c r="BH430"/>
  <c r="BG430"/>
  <c r="BE430"/>
  <c r="T430"/>
  <c r="R430"/>
  <c r="P430"/>
  <c r="BI428"/>
  <c r="BH428"/>
  <c r="BG428"/>
  <c r="BE428"/>
  <c r="T428"/>
  <c r="R428"/>
  <c r="P428"/>
  <c r="BI426"/>
  <c r="BH426"/>
  <c r="BG426"/>
  <c r="BE426"/>
  <c r="T426"/>
  <c r="R426"/>
  <c r="P426"/>
  <c r="BI424"/>
  <c r="BH424"/>
  <c r="BG424"/>
  <c r="BE424"/>
  <c r="T424"/>
  <c r="R424"/>
  <c r="P424"/>
  <c r="BI417"/>
  <c r="BH417"/>
  <c r="BG417"/>
  <c r="BE417"/>
  <c r="T417"/>
  <c r="R417"/>
  <c r="P417"/>
  <c r="BI415"/>
  <c r="BH415"/>
  <c r="BG415"/>
  <c r="BE415"/>
  <c r="T415"/>
  <c r="R415"/>
  <c r="P415"/>
  <c r="BI406"/>
  <c r="BH406"/>
  <c r="BG406"/>
  <c r="BE406"/>
  <c r="T406"/>
  <c r="R406"/>
  <c r="P406"/>
  <c r="BI391"/>
  <c r="BH391"/>
  <c r="BG391"/>
  <c r="BE391"/>
  <c r="T391"/>
  <c r="R391"/>
  <c r="P391"/>
  <c r="BI389"/>
  <c r="BH389"/>
  <c r="BG389"/>
  <c r="BE389"/>
  <c r="T389"/>
  <c r="R389"/>
  <c r="P389"/>
  <c r="BI387"/>
  <c r="BH387"/>
  <c r="BG387"/>
  <c r="BE387"/>
  <c r="T387"/>
  <c r="R387"/>
  <c r="P387"/>
  <c r="BI363"/>
  <c r="BH363"/>
  <c r="BG363"/>
  <c r="BE363"/>
  <c r="T363"/>
  <c r="R363"/>
  <c r="P363"/>
  <c r="BI361"/>
  <c r="BH361"/>
  <c r="BG361"/>
  <c r="BE361"/>
  <c r="T361"/>
  <c r="R361"/>
  <c r="P361"/>
  <c r="BI331"/>
  <c r="BH331"/>
  <c r="BG331"/>
  <c r="BE331"/>
  <c r="T331"/>
  <c r="R331"/>
  <c r="P331"/>
  <c r="BI329"/>
  <c r="BH329"/>
  <c r="BG329"/>
  <c r="BE329"/>
  <c r="T329"/>
  <c r="R329"/>
  <c r="P329"/>
  <c r="BI327"/>
  <c r="BH327"/>
  <c r="BG327"/>
  <c r="BE327"/>
  <c r="T327"/>
  <c r="R327"/>
  <c r="P327"/>
  <c r="BI325"/>
  <c r="BH325"/>
  <c r="BG325"/>
  <c r="BE325"/>
  <c r="T325"/>
  <c r="R325"/>
  <c r="P325"/>
  <c r="BI323"/>
  <c r="BH323"/>
  <c r="BG323"/>
  <c r="BE323"/>
  <c r="T323"/>
  <c r="R323"/>
  <c r="P323"/>
  <c r="BI318"/>
  <c r="BH318"/>
  <c r="BG318"/>
  <c r="BE318"/>
  <c r="T318"/>
  <c r="R318"/>
  <c r="P318"/>
  <c r="BI286"/>
  <c r="BH286"/>
  <c r="BG286"/>
  <c r="BE286"/>
  <c r="T286"/>
  <c r="R286"/>
  <c r="P286"/>
  <c r="BI277"/>
  <c r="BH277"/>
  <c r="BG277"/>
  <c r="BE277"/>
  <c r="T277"/>
  <c r="R277"/>
  <c r="P277"/>
  <c r="BI270"/>
  <c r="BH270"/>
  <c r="BG270"/>
  <c r="BE270"/>
  <c r="T270"/>
  <c r="R270"/>
  <c r="P270"/>
  <c r="BI266"/>
  <c r="BH266"/>
  <c r="BG266"/>
  <c r="BE266"/>
  <c r="T266"/>
  <c r="R266"/>
  <c r="P266"/>
  <c r="BI262"/>
  <c r="BH262"/>
  <c r="BG262"/>
  <c r="BE262"/>
  <c r="T262"/>
  <c r="R262"/>
  <c r="P262"/>
  <c r="BI259"/>
  <c r="BH259"/>
  <c r="BG259"/>
  <c r="BE259"/>
  <c r="T259"/>
  <c r="R259"/>
  <c r="P259"/>
  <c r="BI249"/>
  <c r="BH249"/>
  <c r="BG249"/>
  <c r="BE249"/>
  <c r="T249"/>
  <c r="R249"/>
  <c r="P249"/>
  <c r="BI245"/>
  <c r="BH245"/>
  <c r="BG245"/>
  <c r="BE245"/>
  <c r="T245"/>
  <c r="R245"/>
  <c r="P245"/>
  <c r="BI232"/>
  <c r="BH232"/>
  <c r="BG232"/>
  <c r="BE232"/>
  <c r="T232"/>
  <c r="R232"/>
  <c r="P232"/>
  <c r="BI229"/>
  <c r="BH229"/>
  <c r="BG229"/>
  <c r="BE229"/>
  <c r="T229"/>
  <c r="R229"/>
  <c r="P229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0"/>
  <c r="BH210"/>
  <c r="BG210"/>
  <c r="BE210"/>
  <c r="T210"/>
  <c r="R210"/>
  <c r="P210"/>
  <c r="BI203"/>
  <c r="BH203"/>
  <c r="BG203"/>
  <c r="BE203"/>
  <c r="T203"/>
  <c r="R203"/>
  <c r="P203"/>
  <c r="BI199"/>
  <c r="BH199"/>
  <c r="BG199"/>
  <c r="BE199"/>
  <c r="T199"/>
  <c r="R199"/>
  <c r="P199"/>
  <c r="BI193"/>
  <c r="BH193"/>
  <c r="BG193"/>
  <c r="BE193"/>
  <c r="T193"/>
  <c r="R193"/>
  <c r="P193"/>
  <c r="BI188"/>
  <c r="BH188"/>
  <c r="BG188"/>
  <c r="BE188"/>
  <c r="T188"/>
  <c r="R188"/>
  <c r="P188"/>
  <c r="BI181"/>
  <c r="BH181"/>
  <c r="BG181"/>
  <c r="BE181"/>
  <c r="T181"/>
  <c r="R181"/>
  <c r="P181"/>
  <c r="BI178"/>
  <c r="BH178"/>
  <c r="BG178"/>
  <c r="BE178"/>
  <c r="T178"/>
  <c r="R178"/>
  <c r="P178"/>
  <c r="BI174"/>
  <c r="BH174"/>
  <c r="BG174"/>
  <c r="BE174"/>
  <c r="T174"/>
  <c r="R174"/>
  <c r="P174"/>
  <c r="BI163"/>
  <c r="BH163"/>
  <c r="BG163"/>
  <c r="BE163"/>
  <c r="T163"/>
  <c r="R163"/>
  <c r="P163"/>
  <c r="BI160"/>
  <c r="BH160"/>
  <c r="BG160"/>
  <c r="BE160"/>
  <c r="T160"/>
  <c r="R160"/>
  <c r="P160"/>
  <c r="BI155"/>
  <c r="BH155"/>
  <c r="BG155"/>
  <c r="BE155"/>
  <c r="T155"/>
  <c r="T154"/>
  <c r="R155"/>
  <c r="R154"/>
  <c r="P155"/>
  <c r="P154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8"/>
  <c r="BH128"/>
  <c r="BG128"/>
  <c r="BE128"/>
  <c r="T128"/>
  <c r="R128"/>
  <c r="P128"/>
  <c r="BI125"/>
  <c r="BH125"/>
  <c r="BG125"/>
  <c r="BE125"/>
  <c r="T125"/>
  <c r="R125"/>
  <c r="P125"/>
  <c r="BI121"/>
  <c r="BH121"/>
  <c r="BG121"/>
  <c r="BE121"/>
  <c r="T121"/>
  <c r="R121"/>
  <c r="P121"/>
  <c r="BI117"/>
  <c r="BH117"/>
  <c r="BG117"/>
  <c r="BE117"/>
  <c r="T117"/>
  <c r="R117"/>
  <c r="P117"/>
  <c r="BI113"/>
  <c r="BH113"/>
  <c r="BG113"/>
  <c r="BE113"/>
  <c r="T113"/>
  <c r="R113"/>
  <c r="P113"/>
  <c r="BI111"/>
  <c r="BH111"/>
  <c r="BG111"/>
  <c r="BE111"/>
  <c r="T111"/>
  <c r="R111"/>
  <c r="P111"/>
  <c r="BI107"/>
  <c r="BH107"/>
  <c r="BG107"/>
  <c r="BE107"/>
  <c r="T107"/>
  <c r="R107"/>
  <c r="P107"/>
  <c r="BI100"/>
  <c r="BH100"/>
  <c r="BG100"/>
  <c r="BE100"/>
  <c r="T100"/>
  <c r="R100"/>
  <c r="P100"/>
  <c r="J94"/>
  <c r="J93"/>
  <c r="F93"/>
  <c r="F91"/>
  <c r="E89"/>
  <c r="J51"/>
  <c r="J50"/>
  <c r="F50"/>
  <c r="F48"/>
  <c r="E46"/>
  <c r="J16"/>
  <c r="E16"/>
  <c r="F94"/>
  <c r="J15"/>
  <c r="J10"/>
  <c r="J91"/>
  <c i="1" r="L50"/>
  <c r="AM50"/>
  <c r="AM49"/>
  <c r="L49"/>
  <c r="AM47"/>
  <c r="L47"/>
  <c r="L45"/>
  <c r="L44"/>
  <c i="2" r="BK916"/>
  <c r="J727"/>
  <c r="J553"/>
  <c r="J113"/>
  <c r="BK909"/>
  <c r="J810"/>
  <c r="BK618"/>
  <c r="J152"/>
  <c r="J787"/>
  <c r="BK662"/>
  <c r="J361"/>
  <c r="BK993"/>
  <c r="BK861"/>
  <c r="BK331"/>
  <c r="J874"/>
  <c r="J676"/>
  <c r="J286"/>
  <c r="J1018"/>
  <c r="BK784"/>
  <c r="J160"/>
  <c r="BK932"/>
  <c r="J826"/>
  <c r="BK689"/>
  <c r="J451"/>
  <c r="BK1012"/>
  <c r="BK837"/>
  <c r="BK680"/>
  <c r="BK467"/>
  <c r="J984"/>
  <c r="BK813"/>
  <c r="J391"/>
  <c r="BK100"/>
  <c r="BK787"/>
  <c r="J629"/>
  <c r="J926"/>
  <c r="BK780"/>
  <c r="J507"/>
  <c r="BK956"/>
  <c r="BK860"/>
  <c r="J528"/>
  <c r="J137"/>
  <c r="J847"/>
  <c r="J699"/>
  <c r="J389"/>
  <c r="BK143"/>
  <c r="BK911"/>
  <c r="J764"/>
  <c r="J163"/>
  <c r="J868"/>
  <c r="J245"/>
  <c r="J148"/>
  <c r="J865"/>
  <c r="J578"/>
  <c r="J178"/>
  <c r="J878"/>
  <c r="J710"/>
  <c r="BK426"/>
  <c r="J132"/>
  <c r="BK868"/>
  <c r="J661"/>
  <c r="BK428"/>
  <c r="J969"/>
  <c r="BK757"/>
  <c r="J387"/>
  <c r="BK826"/>
  <c r="BK684"/>
  <c r="J318"/>
  <c r="BK141"/>
  <c r="J854"/>
  <c r="J562"/>
  <c r="J107"/>
  <c r="J928"/>
  <c r="J851"/>
  <c r="BK586"/>
  <c r="BK117"/>
  <c r="J912"/>
  <c r="BK851"/>
  <c r="BK691"/>
  <c r="J141"/>
  <c r="J819"/>
  <c r="J467"/>
  <c r="BK137"/>
  <c r="J719"/>
  <c r="BK229"/>
  <c r="J218"/>
  <c r="J858"/>
  <c r="BK318"/>
  <c r="J965"/>
  <c r="BK863"/>
  <c r="BK727"/>
  <c r="J481"/>
  <c r="J1016"/>
  <c r="BK894"/>
  <c r="BK743"/>
  <c r="J595"/>
  <c r="BK188"/>
  <c r="J759"/>
  <c r="BK174"/>
  <c r="BK789"/>
  <c r="BK465"/>
  <c r="J952"/>
  <c r="BK843"/>
  <c r="J566"/>
  <c r="BK121"/>
  <c r="J861"/>
  <c r="BK665"/>
  <c r="BK361"/>
  <c r="BK951"/>
  <c r="BK872"/>
  <c r="J757"/>
  <c r="BK614"/>
  <c r="J270"/>
  <c r="BK972"/>
  <c r="BK750"/>
  <c r="BK363"/>
  <c r="J143"/>
  <c r="J796"/>
  <c r="BK553"/>
  <c r="J863"/>
  <c r="BK672"/>
  <c r="BK965"/>
  <c r="BK890"/>
  <c r="BK754"/>
  <c r="J428"/>
  <c r="BK1018"/>
  <c r="BK914"/>
  <c r="BK676"/>
  <c r="J277"/>
  <c r="BK926"/>
  <c r="J678"/>
  <c r="BK329"/>
  <c r="BK892"/>
  <c r="BK729"/>
  <c r="J430"/>
  <c r="J216"/>
  <c r="BK1016"/>
  <c r="J768"/>
  <c r="J961"/>
  <c r="BK856"/>
  <c r="J681"/>
  <c r="BK327"/>
  <c r="J993"/>
  <c r="BK819"/>
  <c r="J559"/>
  <c r="J199"/>
  <c r="BK977"/>
  <c r="BK793"/>
  <c r="J679"/>
  <c r="J181"/>
  <c r="BK481"/>
  <c r="J193"/>
  <c r="J974"/>
  <c r="J706"/>
  <c r="BK259"/>
  <c r="J914"/>
  <c r="BK773"/>
  <c r="J513"/>
  <c r="BK1022"/>
  <c r="BK878"/>
  <c r="BK678"/>
  <c r="J483"/>
  <c r="BK111"/>
  <c r="J789"/>
  <c r="J266"/>
  <c r="J909"/>
  <c r="BK557"/>
  <c r="J363"/>
  <c r="BK719"/>
  <c r="J876"/>
  <c r="BK687"/>
  <c r="J121"/>
  <c r="J721"/>
  <c r="J210"/>
  <c r="BK764"/>
  <c r="J498"/>
  <c r="J323"/>
  <c r="J526"/>
  <c r="BK203"/>
  <c r="BK759"/>
  <c r="J462"/>
  <c r="J958"/>
  <c r="BK706"/>
  <c r="BK920"/>
  <c r="J725"/>
  <c r="BK323"/>
  <c r="BK984"/>
  <c r="J188"/>
  <c r="BK833"/>
  <c r="BK604"/>
  <c r="J155"/>
  <c r="BK132"/>
  <c r="BK940"/>
  <c r="BK802"/>
  <c r="J589"/>
  <c r="BK232"/>
  <c r="J954"/>
  <c r="J880"/>
  <c r="J763"/>
  <c r="BK583"/>
  <c r="J125"/>
  <c r="J919"/>
  <c r="BK761"/>
  <c r="BK681"/>
  <c r="BK249"/>
  <c r="BK928"/>
  <c r="J786"/>
  <c r="BK199"/>
  <c r="J815"/>
  <c r="J618"/>
  <c r="BK134"/>
  <c r="J860"/>
  <c r="BK629"/>
  <c r="J417"/>
  <c r="J918"/>
  <c r="BK796"/>
  <c r="J550"/>
  <c r="J111"/>
  <c r="J924"/>
  <c r="BK776"/>
  <c r="BK693"/>
  <c r="J203"/>
  <c r="J940"/>
  <c r="BK763"/>
  <c r="BK193"/>
  <c r="BK854"/>
  <c r="J672"/>
  <c r="BK974"/>
  <c r="J708"/>
  <c r="J426"/>
  <c r="BK924"/>
  <c r="BK788"/>
  <c r="J693"/>
  <c r="BK163"/>
  <c r="J944"/>
  <c r="J704"/>
  <c r="J557"/>
  <c r="J972"/>
  <c r="BK810"/>
  <c r="J665"/>
  <c r="BK915"/>
  <c r="J677"/>
  <c r="BK387"/>
  <c r="J249"/>
  <c r="BK946"/>
  <c r="J856"/>
  <c r="J723"/>
  <c r="BK430"/>
  <c r="J910"/>
  <c r="J776"/>
  <c r="J608"/>
  <c r="BK155"/>
  <c r="J888"/>
  <c r="BK498"/>
  <c r="J1012"/>
  <c r="J780"/>
  <c r="J415"/>
  <c r="BK792"/>
  <c r="BK578"/>
  <c r="BK266"/>
  <c r="J100"/>
  <c r="BK880"/>
  <c r="BK602"/>
  <c r="J174"/>
  <c r="BK870"/>
  <c r="J732"/>
  <c r="BK417"/>
  <c r="BK969"/>
  <c r="J788"/>
  <c r="BK708"/>
  <c r="BK526"/>
  <c r="J229"/>
  <c r="J840"/>
  <c r="BK389"/>
  <c r="J920"/>
  <c r="BK770"/>
  <c r="J511"/>
  <c r="BK160"/>
  <c r="J977"/>
  <c r="BK699"/>
  <c r="BK483"/>
  <c r="BK150"/>
  <c r="J915"/>
  <c r="BK786"/>
  <c r="BK704"/>
  <c r="BK216"/>
  <c r="J932"/>
  <c r="J829"/>
  <c r="J695"/>
  <c r="J496"/>
  <c r="J117"/>
  <c r="BK918"/>
  <c r="J583"/>
  <c r="BK262"/>
  <c r="J843"/>
  <c r="BK406"/>
  <c r="J331"/>
  <c r="BK888"/>
  <c r="BK710"/>
  <c r="BK496"/>
  <c r="J967"/>
  <c r="BK756"/>
  <c r="BK595"/>
  <c r="BK214"/>
  <c r="BK961"/>
  <c r="BK910"/>
  <c r="J736"/>
  <c r="BK570"/>
  <c r="J145"/>
  <c r="J689"/>
  <c r="BK277"/>
  <c r="BK912"/>
  <c r="J691"/>
  <c r="BK509"/>
  <c r="J837"/>
  <c r="BK559"/>
  <c r="BK148"/>
  <c r="J913"/>
  <c r="BK781"/>
  <c r="J680"/>
  <c r="J329"/>
  <c r="J956"/>
  <c r="BK778"/>
  <c r="BK589"/>
  <c r="J220"/>
  <c r="BK865"/>
  <c r="BK513"/>
  <c r="BK145"/>
  <c r="J662"/>
  <c r="BK107"/>
  <c r="BK128"/>
  <c r="BK815"/>
  <c r="BK528"/>
  <c r="BK967"/>
  <c r="BK922"/>
  <c r="BK736"/>
  <c r="J570"/>
  <c r="BK1019"/>
  <c r="BK917"/>
  <c r="J781"/>
  <c r="J465"/>
  <c r="J128"/>
  <c r="J833"/>
  <c r="J259"/>
  <c r="J773"/>
  <c r="BK391"/>
  <c r="BK220"/>
  <c r="J1022"/>
  <c r="J792"/>
  <c r="BK125"/>
  <c r="J892"/>
  <c r="J802"/>
  <c r="J687"/>
  <c r="J150"/>
  <c r="J946"/>
  <c r="BK768"/>
  <c r="BK566"/>
  <c r="BK210"/>
  <c r="BK919"/>
  <c r="J729"/>
  <c r="BK325"/>
  <c r="BK804"/>
  <c r="BK661"/>
  <c i="1" r="AS54"/>
  <c i="2" r="BK876"/>
  <c r="J770"/>
  <c r="BK929"/>
  <c r="BK847"/>
  <c r="J684"/>
  <c r="BK415"/>
  <c r="BK958"/>
  <c r="J870"/>
  <c r="BK732"/>
  <c r="BK550"/>
  <c r="BK218"/>
  <c r="BK822"/>
  <c r="J424"/>
  <c r="BK913"/>
  <c r="J778"/>
  <c r="BK562"/>
  <c r="J406"/>
  <c r="J922"/>
  <c r="J761"/>
  <c r="BK245"/>
  <c r="BK954"/>
  <c r="J894"/>
  <c r="BK723"/>
  <c r="J134"/>
  <c r="J804"/>
  <c r="BK721"/>
  <c r="BK507"/>
  <c r="J1019"/>
  <c r="BK858"/>
  <c r="BK511"/>
  <c r="J232"/>
  <c r="J822"/>
  <c r="J602"/>
  <c r="J890"/>
  <c r="J743"/>
  <c r="BK181"/>
  <c r="BK944"/>
  <c r="J813"/>
  <c r="J614"/>
  <c r="BK113"/>
  <c r="J793"/>
  <c r="BK424"/>
  <c r="BK829"/>
  <c r="BK451"/>
  <c r="J784"/>
  <c r="BK608"/>
  <c r="BK178"/>
  <c r="J917"/>
  <c r="BK677"/>
  <c r="J262"/>
  <c r="J951"/>
  <c r="BK840"/>
  <c r="BK695"/>
  <c r="J929"/>
  <c r="J754"/>
  <c r="BK462"/>
  <c r="BK874"/>
  <c r="BK725"/>
  <c r="BK152"/>
  <c r="J756"/>
  <c r="BK270"/>
  <c r="J911"/>
  <c r="J509"/>
  <c r="BK952"/>
  <c r="BK679"/>
  <c r="BK286"/>
  <c r="J750"/>
  <c r="J604"/>
  <c r="J916"/>
  <c r="J586"/>
  <c r="J214"/>
  <c r="J872"/>
  <c r="J325"/>
  <c r="J327"/>
  <c l="1" r="BK231"/>
  <c r="J231"/>
  <c r="J61"/>
  <c r="R565"/>
  <c r="T703"/>
  <c r="BK735"/>
  <c r="P775"/>
  <c r="R783"/>
  <c r="P795"/>
  <c r="T795"/>
  <c r="P867"/>
  <c r="R931"/>
  <c r="T960"/>
  <c r="BK992"/>
  <c r="J992"/>
  <c r="J76"/>
  <c r="R1015"/>
  <c r="R1014"/>
  <c r="R99"/>
  <c r="P231"/>
  <c r="T565"/>
  <c r="P735"/>
  <c r="R775"/>
  <c r="T783"/>
  <c r="R791"/>
  <c r="R821"/>
  <c r="T821"/>
  <c r="BK931"/>
  <c r="J931"/>
  <c r="J73"/>
  <c r="P960"/>
  <c r="R976"/>
  <c r="T976"/>
  <c r="P99"/>
  <c r="BK159"/>
  <c r="J159"/>
  <c r="J59"/>
  <c r="T231"/>
  <c r="R703"/>
  <c r="T735"/>
  <c r="BK783"/>
  <c r="J783"/>
  <c r="J68"/>
  <c r="BK791"/>
  <c r="J791"/>
  <c r="J69"/>
  <c r="T791"/>
  <c r="P821"/>
  <c r="T867"/>
  <c r="BK960"/>
  <c r="J960"/>
  <c r="J74"/>
  <c r="P976"/>
  <c r="R992"/>
  <c r="BK99"/>
  <c r="J99"/>
  <c r="J57"/>
  <c r="R231"/>
  <c r="P565"/>
  <c r="BK703"/>
  <c r="J703"/>
  <c r="J63"/>
  <c r="BK775"/>
  <c r="J775"/>
  <c r="J67"/>
  <c r="P783"/>
  <c r="P791"/>
  <c r="BK821"/>
  <c r="J821"/>
  <c r="J71"/>
  <c r="R867"/>
  <c r="T931"/>
  <c r="BK976"/>
  <c r="J976"/>
  <c r="J75"/>
  <c r="T992"/>
  <c r="P1015"/>
  <c r="P1014"/>
  <c r="T99"/>
  <c r="P159"/>
  <c r="R159"/>
  <c r="T159"/>
  <c r="BK198"/>
  <c r="J198"/>
  <c r="J60"/>
  <c r="P198"/>
  <c r="R198"/>
  <c r="T198"/>
  <c r="BK565"/>
  <c r="J565"/>
  <c r="J62"/>
  <c r="P703"/>
  <c r="R735"/>
  <c r="T775"/>
  <c r="BK795"/>
  <c r="J795"/>
  <c r="J70"/>
  <c r="R795"/>
  <c r="BK867"/>
  <c r="J867"/>
  <c r="J72"/>
  <c r="P931"/>
  <c r="R960"/>
  <c r="P992"/>
  <c r="BK1015"/>
  <c r="BK1014"/>
  <c r="J1014"/>
  <c r="J77"/>
  <c r="T1015"/>
  <c r="T1014"/>
  <c r="BK1021"/>
  <c r="J1021"/>
  <c r="J79"/>
  <c r="BK154"/>
  <c r="J154"/>
  <c r="J58"/>
  <c r="BK731"/>
  <c r="J731"/>
  <c r="J64"/>
  <c r="BF143"/>
  <c r="BF199"/>
  <c r="BF203"/>
  <c r="BF232"/>
  <c r="BF323"/>
  <c r="BF424"/>
  <c r="BF128"/>
  <c r="BF137"/>
  <c r="BF145"/>
  <c r="BF148"/>
  <c r="BF181"/>
  <c r="BF210"/>
  <c r="BF259"/>
  <c r="BF415"/>
  <c r="BF428"/>
  <c r="BF462"/>
  <c r="BF465"/>
  <c r="BF496"/>
  <c r="BF511"/>
  <c r="BF513"/>
  <c r="BF528"/>
  <c r="BF570"/>
  <c r="BF618"/>
  <c r="BF665"/>
  <c r="BF710"/>
  <c r="BF732"/>
  <c r="BF736"/>
  <c r="BF754"/>
  <c r="BF759"/>
  <c r="BF763"/>
  <c r="BF768"/>
  <c r="BF776"/>
  <c r="BF786"/>
  <c r="BF802"/>
  <c r="BF810"/>
  <c r="BF813"/>
  <c r="BF822"/>
  <c r="BF843"/>
  <c r="BF847"/>
  <c r="BF851"/>
  <c r="BF856"/>
  <c r="BF874"/>
  <c r="BF890"/>
  <c r="BF911"/>
  <c r="BF929"/>
  <c r="J48"/>
  <c r="BF132"/>
  <c r="BF134"/>
  <c r="BF150"/>
  <c r="BF155"/>
  <c r="BF178"/>
  <c r="BF229"/>
  <c r="BF245"/>
  <c r="BF249"/>
  <c r="BF270"/>
  <c r="BF286"/>
  <c r="BF318"/>
  <c r="BF430"/>
  <c r="BF498"/>
  <c r="BF509"/>
  <c r="BF681"/>
  <c r="BF708"/>
  <c r="BF727"/>
  <c r="BF743"/>
  <c r="BF756"/>
  <c r="BF761"/>
  <c r="BF773"/>
  <c r="BF778"/>
  <c r="BF804"/>
  <c r="BF826"/>
  <c r="BF870"/>
  <c r="BF872"/>
  <c r="BF914"/>
  <c r="BF917"/>
  <c r="BF918"/>
  <c r="BF926"/>
  <c r="BF932"/>
  <c r="BF972"/>
  <c r="BF977"/>
  <c r="BF1018"/>
  <c r="F51"/>
  <c r="BF111"/>
  <c r="BF121"/>
  <c r="BF160"/>
  <c r="BF163"/>
  <c r="BF214"/>
  <c r="BF216"/>
  <c r="BF262"/>
  <c r="BF266"/>
  <c r="BF389"/>
  <c r="BF417"/>
  <c r="BF426"/>
  <c r="BF451"/>
  <c r="BF553"/>
  <c r="BF566"/>
  <c r="BF586"/>
  <c r="BF602"/>
  <c r="BF604"/>
  <c r="BF614"/>
  <c r="BF672"/>
  <c r="BF677"/>
  <c r="BF679"/>
  <c r="BF684"/>
  <c r="BF723"/>
  <c r="BF729"/>
  <c r="BF750"/>
  <c r="BF770"/>
  <c r="BF784"/>
  <c r="BF792"/>
  <c r="BF815"/>
  <c r="BF833"/>
  <c r="BF868"/>
  <c r="BF892"/>
  <c r="BF916"/>
  <c r="BF924"/>
  <c r="BF940"/>
  <c r="BF952"/>
  <c r="BF965"/>
  <c r="BF967"/>
  <c r="BF984"/>
  <c r="BF1016"/>
  <c r="BF1019"/>
  <c r="BF1022"/>
  <c r="BF100"/>
  <c r="BF107"/>
  <c r="BF117"/>
  <c r="BF125"/>
  <c r="BF141"/>
  <c r="BF174"/>
  <c r="BF193"/>
  <c r="BF277"/>
  <c r="BF325"/>
  <c r="BF329"/>
  <c r="BF387"/>
  <c r="BF391"/>
  <c r="BF406"/>
  <c r="BF557"/>
  <c r="BF578"/>
  <c r="BF608"/>
  <c r="BF629"/>
  <c r="BF662"/>
  <c r="BF678"/>
  <c r="BF687"/>
  <c r="BF695"/>
  <c r="BF721"/>
  <c r="BF725"/>
  <c r="BF764"/>
  <c r="BF780"/>
  <c r="BF793"/>
  <c r="BF819"/>
  <c r="BF829"/>
  <c r="BF837"/>
  <c r="BF854"/>
  <c r="BF858"/>
  <c r="BF865"/>
  <c r="BF876"/>
  <c r="BF878"/>
  <c r="BF888"/>
  <c r="BF894"/>
  <c r="BF912"/>
  <c r="BF920"/>
  <c r="BF922"/>
  <c r="BF928"/>
  <c r="BF954"/>
  <c r="BF956"/>
  <c r="BF958"/>
  <c r="BF961"/>
  <c r="BF969"/>
  <c r="BF113"/>
  <c r="BF152"/>
  <c r="BF188"/>
  <c r="BF218"/>
  <c r="BF220"/>
  <c r="BF327"/>
  <c r="BF331"/>
  <c r="BF361"/>
  <c r="BF363"/>
  <c r="BF467"/>
  <c r="BF481"/>
  <c r="BF483"/>
  <c r="BF507"/>
  <c r="BF526"/>
  <c r="BF550"/>
  <c r="BF559"/>
  <c r="BF562"/>
  <c r="BF583"/>
  <c r="BF589"/>
  <c r="BF595"/>
  <c r="BF661"/>
  <c r="BF676"/>
  <c r="BF680"/>
  <c r="BF689"/>
  <c r="BF691"/>
  <c r="BF693"/>
  <c r="BF699"/>
  <c r="BF704"/>
  <c r="BF706"/>
  <c r="BF719"/>
  <c r="BF757"/>
  <c r="BF781"/>
  <c r="BF787"/>
  <c r="BF788"/>
  <c r="BF789"/>
  <c r="BF796"/>
  <c r="BF840"/>
  <c r="BF860"/>
  <c r="BF861"/>
  <c r="BF863"/>
  <c r="BF880"/>
  <c r="BF909"/>
  <c r="BF910"/>
  <c r="BF913"/>
  <c r="BF915"/>
  <c r="BF919"/>
  <c r="BF944"/>
  <c r="BF946"/>
  <c r="BF951"/>
  <c r="BF974"/>
  <c r="BF993"/>
  <c r="BF1012"/>
  <c r="F31"/>
  <c i="1" r="AZ55"/>
  <c r="AZ54"/>
  <c r="AV54"/>
  <c r="AK29"/>
  <c i="2" r="F34"/>
  <c i="1" r="BC55"/>
  <c r="BC54"/>
  <c r="AY54"/>
  <c i="2" r="F33"/>
  <c i="1" r="BB55"/>
  <c r="BB54"/>
  <c r="W31"/>
  <c i="2" r="J31"/>
  <c i="1" r="AV55"/>
  <c i="2" r="F35"/>
  <c i="1" r="BD55"/>
  <c r="BD54"/>
  <c r="W33"/>
  <c i="2" l="1" r="T734"/>
  <c r="R98"/>
  <c r="BK734"/>
  <c r="J734"/>
  <c r="J65"/>
  <c r="R734"/>
  <c r="T98"/>
  <c r="T97"/>
  <c r="P98"/>
  <c r="P734"/>
  <c r="BK98"/>
  <c r="BK97"/>
  <c r="J97"/>
  <c r="J735"/>
  <c r="J66"/>
  <c r="J1015"/>
  <c r="J78"/>
  <c i="1" r="W29"/>
  <c r="W32"/>
  <c i="2" r="F32"/>
  <c i="1" r="BA55"/>
  <c r="BA54"/>
  <c r="W30"/>
  <c i="2" r="J32"/>
  <c i="1" r="AW55"/>
  <c r="AT55"/>
  <c r="AX54"/>
  <c i="2" r="J28"/>
  <c i="1" r="AG55"/>
  <c r="AG54"/>
  <c r="AK26"/>
  <c i="2" l="1" r="P97"/>
  <c i="1" r="AU55"/>
  <c i="2" r="R97"/>
  <c r="J98"/>
  <c r="J56"/>
  <c r="J55"/>
  <c r="J37"/>
  <c i="1" r="AN55"/>
  <c r="AU54"/>
  <c r="AW54"/>
  <c r="AK30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<sst xmlns="http://schemas.openxmlformats.org/spreadsheetml/2006/main">
  <si>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</si>
  <si>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</si>
  <si>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</si>
  <si>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</si>
  <si>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</si>
  <si>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{a2cbaa05-36d8-4700-ad4c-607e757cd735}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</si>
  <si>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</si>
  <si>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</si>
  <si>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</si>
  <si>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</si>
  <si>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</si>
  <si>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</si>
  <si>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</si>
  <si>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</si>
  <si>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</si>
  <si>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</si>
  <si>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</si>
  <si>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Snížení energetické náročnosti BD Poštovní 648, Horní Slavkov</t>
  </si>
  <si>
    <t>KSO:</t>
  </si>
  <si>
    <t/>
  </si>
  <si>
    <t>CC-CZ:</t>
  </si>
  <si>
    <t>Místo:</t>
  </si>
  <si>
    <t>Horní Slavkov, Poštovní 648</t>
  </si>
  <si>
    <t>Datum:</t>
  </si>
  <si>
    <t>6. 12. 2022</t>
  </si>
  <si>
    <t>Zadavatel:</t>
  </si>
  <si>
    <t>IČ:</t>
  </si>
  <si>
    <t>Město Horní Slavkov</t>
  </si>
  <si>
    <t>DIČ:</t>
  </si>
  <si>
    <t>Uchazeč:</t>
  </si>
  <si>
    <t>Vyplň údaj</t>
  </si>
  <si>
    <t>Projektant:</t>
  </si>
  <si>
    <t>CENTRA STAV s.r.o.</t>
  </si>
  <si>
    <t>True</t>
  </si>
  <si>
    <t>Zpracovatel:</t>
  </si>
  <si>
    <t>Michal Kubelka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</si>
  <si>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</si>
  <si>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</si>
  <si>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</si>
  <si>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</si>
  <si>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</si>
  <si>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</si>
  <si>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</si>
  <si>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</si>
  <si>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</si>
  <si>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</si>
  <si>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</si>
  <si>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</si>
  <si>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</si>
  <si>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</si>
  <si>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</si>
  <si>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</si>
  <si>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</si>
  <si>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</si>
  <si>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</si>
  <si>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</si>
  <si>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</si>
  <si>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</si>
  <si>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</si>
  <si>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</si>
  <si>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</si>
  <si>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</si>
  <si>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</si>
  <si>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</si>
  <si>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</si>
  <si>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</si>
  <si>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</si>
  <si>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</si>
  <si>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</si>
  <si>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</si>
  <si>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</si>
  <si>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</si>
  <si>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</si>
  <si>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</si>
  <si>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</si>
  <si>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</si>
  <si>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</si>
  <si>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</si>
  <si>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</si>
  <si>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</si>
  <si>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</si>
  <si>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</si>
  <si>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</si>
  <si>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</si>
  <si>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</si>
  <si>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</si>
  <si>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</si>
  <si>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</si>
  <si>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</si>
  <si>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</si>
  <si>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</si>
  <si>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</si>
  <si>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</si>
  <si>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</si>
  <si>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</si>
  <si>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</si>
  <si>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</si>
  <si>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</si>
  <si>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</si>
  <si>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</si>
  <si>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</si>
  <si>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</si>
  <si>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</si>
  <si>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</si>
  <si>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</si>
  <si>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</si>
  <si>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</si>
  <si>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</si>
  <si>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</si>
  <si>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</si>
  <si>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</si>
  <si>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</si>
  <si>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</si>
  <si>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</si>
  <si>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</si>
  <si>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</si>
  <si>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</si>
  <si>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</si>
  <si>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</si>
  <si>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</si>
  <si>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</si>
  <si>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</si>
  <si>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</si>
  <si>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</si>
  <si>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</si>
  <si>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</si>
  <si>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</si>
  <si>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 - PRO ZPĚTNÉ POUŽITÍ</t>
  </si>
  <si>
    <t>m2</t>
  </si>
  <si>
    <t>CS ÚRS 2023 02</t>
  </si>
  <si>
    <t>4</t>
  </si>
  <si>
    <t>2</t>
  </si>
  <si>
    <t>-689985778</t>
  </si>
  <si>
    <t>Online PSC</t>
  </si>
  <si>
    <t>https://podminky.urs.cz/item/CS_URS_2023_02/113106123</t>
  </si>
  <si>
    <t>VV</t>
  </si>
  <si>
    <t>Přeskládání chodníku</t>
  </si>
  <si>
    <t>47,25</t>
  </si>
  <si>
    <t>Kolem lapačů střešních splavenin</t>
  </si>
  <si>
    <t>(0,5*0,5)*3</t>
  </si>
  <si>
    <t>Součet</t>
  </si>
  <si>
    <t>113107142</t>
  </si>
  <si>
    <t>Odstranění podkladů nebo krytů ručně s přemístěním hmot na skládku na vzdálenost do 3 m nebo s naložením na dopravní prostředek živičných, o tl. vrstvy přes 50 do 100 mm</t>
  </si>
  <si>
    <t>-979489903</t>
  </si>
  <si>
    <t>https://podminky.urs.cz/item/CS_URS_2023_02/113107142</t>
  </si>
  <si>
    <t>3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</si>
  <si>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</si>
  <si>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</si>
  <si>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</si>
  <si>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-393586081</t>
  </si>
  <si>
    <t>https://podminky.urs.cz/item/CS_URS_2023_02/113202111</t>
  </si>
  <si>
    <t>122251101</t>
  </si>
  <si>
    <t>Odkopávky a prokopávky nezapažené strojně v hornině třídy těžitelnosti I skupiny 3 do 20 m3</t>
  </si>
  <si>
    <t>m3</t>
  </si>
  <si>
    <t>-885718972</t>
  </si>
  <si>
    <t>https://podminky.urs.cz/item/CS_URS_2023_02/122251101</t>
  </si>
  <si>
    <t>Nový chodník</t>
  </si>
  <si>
    <t>14,5*0,3</t>
  </si>
  <si>
    <t>5</t>
  </si>
  <si>
    <t>131213701</t>
  </si>
  <si>
    <t>Hloubení nezapažených jam ručně s urovnáním dna do předepsaného profilu a spádu v hornině třídy těžitelnosti I skupiny 3 soudržných</t>
  </si>
  <si>
    <t>-1668204392</t>
  </si>
  <si>
    <t>https://podminky.urs.cz/item/CS_URS_2023_02/131213701</t>
  </si>
  <si>
    <t>0,25*6</t>
  </si>
  <si>
    <t>6</t>
  </si>
  <si>
    <t>133251101</t>
  </si>
  <si>
    <t>Hloubení nezapažených šachet strojně v hornině třídy těžitelnosti I skupiny 3 do 20 m3</t>
  </si>
  <si>
    <t>-1134194371</t>
  </si>
  <si>
    <t>https://podminky.urs.cz/item/CS_URS_2023_02/133251101</t>
  </si>
  <si>
    <t>Patky pro schodiště</t>
  </si>
  <si>
    <t>(0,5*0,5*0,8)*4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</si>
  <si>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</si>
  <si>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</si>
  <si>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</si>
  <si>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2101245805</t>
  </si>
  <si>
    <t>https://podminky.urs.cz/item/CS_URS_2023_02/162751117</t>
  </si>
  <si>
    <t>4,35+1,5+0,8</t>
  </si>
  <si>
    <t>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</si>
  <si>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</si>
  <si>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</si>
  <si>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-142289195</t>
  </si>
  <si>
    <t>https://podminky.urs.cz/item/CS_URS_2023_02/162751119</t>
  </si>
  <si>
    <t>recyklační skládka Sadov</t>
  </si>
  <si>
    <t>6,65*20</t>
  </si>
  <si>
    <t>9</t>
  </si>
  <si>
    <t>171251201</t>
  </si>
  <si>
    <t>Uložení sypaniny na skládky nebo meziskládky bez hutnění s upravením uložené sypaniny do předepsaného tvaru</t>
  </si>
  <si>
    <t>-80793142</t>
  </si>
  <si>
    <t>https://podminky.urs.cz/item/CS_URS_2023_02/171251201</t>
  </si>
  <si>
    <t>10</t>
  </si>
  <si>
    <t>171201231</t>
  </si>
  <si>
    <t>Poplatek za uložení stavebního odpadu na recyklační skládce (skládkovné) zeminy a kamení zatříděného do Katalogu odpadů pod kódem 17 05 04</t>
  </si>
  <si>
    <t>t</t>
  </si>
  <si>
    <t>74183105</t>
  </si>
  <si>
    <t>https://podminky.urs.cz/item/CS_URS_2023_02/171201231</t>
  </si>
  <si>
    <t>6,65*1,8</t>
  </si>
  <si>
    <t>11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</si>
  <si>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</si>
  <si>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</si>
  <si>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-1980406423</t>
  </si>
  <si>
    <t>https://podminky.urs.cz/item/CS_URS_2023_02/175111101</t>
  </si>
  <si>
    <t>12</t>
  </si>
  <si>
    <t>M</t>
  </si>
  <si>
    <t>58341341</t>
  </si>
  <si>
    <t>kamenivo drcené drobné frakce 0/4</t>
  </si>
  <si>
    <t>653130069</t>
  </si>
  <si>
    <t>1,5*2 'Přepočtené koeficientem množství</t>
  </si>
  <si>
    <t>13</t>
  </si>
  <si>
    <t>181351003</t>
  </si>
  <si>
    <t>Rozprostření a urovnání ornice v rovině nebo ve svahu sklonu do 1:5 strojně při souvislé ploše do 100 m2, tl. vrstvy do 200 mm</t>
  </si>
  <si>
    <t>-148710975</t>
  </si>
  <si>
    <t>https://podminky.urs.cz/item/CS_URS_2023_02/181351003</t>
  </si>
  <si>
    <t>14</t>
  </si>
  <si>
    <t>10364101</t>
  </si>
  <si>
    <t>zemina pro terénní úpravy - ornice</t>
  </si>
  <si>
    <t>1997885930</t>
  </si>
  <si>
    <t>25*0,2</t>
  </si>
  <si>
    <t>5*1,6 'Přepočtené koeficientem množství</t>
  </si>
  <si>
    <t>181411131</t>
  </si>
  <si>
    <t>Založení trávníku na půdě předem připravené plochy do 1000 m2 výsevem včetně utažení parkového v rovině nebo na svahu do 1:5</t>
  </si>
  <si>
    <t>-2145405235</t>
  </si>
  <si>
    <t>https://podminky.urs.cz/item/CS_URS_2023_02/181411131</t>
  </si>
  <si>
    <t>16</t>
  </si>
  <si>
    <t>00572410</t>
  </si>
  <si>
    <t>osivo směs travní parková</t>
  </si>
  <si>
    <t>kg</t>
  </si>
  <si>
    <t>1453874073</t>
  </si>
  <si>
    <t>25*0,02 'Přepočtené koeficientem množství</t>
  </si>
  <si>
    <t>17</t>
  </si>
  <si>
    <t>183403153</t>
  </si>
  <si>
    <t>Obdělání půdy hrabáním v rovině nebo na svahu do 1:5</t>
  </si>
  <si>
    <t>-1678991530</t>
  </si>
  <si>
    <t>https://podminky.urs.cz/item/CS_URS_2023_02/183403153</t>
  </si>
  <si>
    <t>Zakládání</t>
  </si>
  <si>
    <t>18</t>
  </si>
  <si>
    <t>275313711</t>
  </si>
  <si>
    <t>Základy z betonu prostého patky a bloky z betonu kamenem neprokládaného tř. C 20/25</t>
  </si>
  <si>
    <t>-927324605</t>
  </si>
  <si>
    <t>https://podminky.urs.cz/item/CS_URS_2023_02/275313711</t>
  </si>
  <si>
    <t>Svislé a kompletní konstrukce</t>
  </si>
  <si>
    <t>19</t>
  </si>
  <si>
    <t>310231051/R</t>
  </si>
  <si>
    <t>Zazdívka otvorů ve zdivu nadzákladovém děrovanými cihlami plochy přes 0,25 m2 do 1 m2 přes P10 do P15, tl. zdiva 450 mm</t>
  </si>
  <si>
    <t>1057787280</t>
  </si>
  <si>
    <t>1.NP v místě dozdění parapetu nového okna vedle m.č. 116</t>
  </si>
  <si>
    <t>0,88*0,8</t>
  </si>
  <si>
    <t>20</t>
  </si>
  <si>
    <t>310231055</t>
  </si>
  <si>
    <t>Zazdívka otvorů ve zdivu nadzákladovém děrovanými cihlami plochy přes 1 m2 do 4 m2 přes P10 do P15, tl. zdiva 300 mm</t>
  </si>
  <si>
    <t>CS ÚRS 2022 02</t>
  </si>
  <si>
    <t>-905383782</t>
  </si>
  <si>
    <t>https://podminky.urs.cz/item/CS_URS_2022_02/310231055</t>
  </si>
  <si>
    <t>m.č. 115</t>
  </si>
  <si>
    <t>2,4*2,4</t>
  </si>
  <si>
    <t>-1,7*2,3</t>
  </si>
  <si>
    <t>Mezisoučet</t>
  </si>
  <si>
    <t>dozdívky schodišťového okna</t>
  </si>
  <si>
    <t>2,4*1,22</t>
  </si>
  <si>
    <t>2,4*1,32</t>
  </si>
  <si>
    <t>310236241</t>
  </si>
  <si>
    <t>Zazdívka otvorů ve zdivu nadzákladovém cihlami pálenými plochy přes 0,0225 m2 do 0,09 m2, ve zdi tl. do 300 mm</t>
  </si>
  <si>
    <t>kus</t>
  </si>
  <si>
    <t>2117570026</t>
  </si>
  <si>
    <t>https://podminky.urs.cz/item/CS_URS_2022_02/310236241</t>
  </si>
  <si>
    <t>Po osazení překladů schodišťových oken</t>
  </si>
  <si>
    <t>22</t>
  </si>
  <si>
    <t>342291121</t>
  </si>
  <si>
    <t>Ukotvení příček plochými kotvami, do konstrukce cihelné</t>
  </si>
  <si>
    <t>1369754259</t>
  </si>
  <si>
    <t>https://podminky.urs.cz/item/CS_URS_2022_02/342291121</t>
  </si>
  <si>
    <t>0,8+0,8+2,4+2,4+1,22+1,22+1,32+1,32</t>
  </si>
  <si>
    <t>23</t>
  </si>
  <si>
    <t>317944323</t>
  </si>
  <si>
    <t>Válcované nosníky dodatečně osazované do připravených otvorů bez zazdění hlav č. 14 až 22</t>
  </si>
  <si>
    <t>-1665380464</t>
  </si>
  <si>
    <t>https://podminky.urs.cz/item/CS_URS_2022_02/317944323</t>
  </si>
  <si>
    <t>IPN 140</t>
  </si>
  <si>
    <t>((2,1*2)*14,4)/1000</t>
  </si>
  <si>
    <t>IPN 180</t>
  </si>
  <si>
    <t>((3*4)*21,9)/1000</t>
  </si>
  <si>
    <t>24</t>
  </si>
  <si>
    <t>317234410</t>
  </si>
  <si>
    <t>Vyzdívka mezi nosníky cihlami pálenými na maltu cementovou</t>
  </si>
  <si>
    <t>2063969797</t>
  </si>
  <si>
    <t>https://podminky.urs.cz/item/CS_URS_2022_02/317234410</t>
  </si>
  <si>
    <t>(2,1*0,14)*0,384</t>
  </si>
  <si>
    <t>((3*0,18)*0,218)*2</t>
  </si>
  <si>
    <t>25</t>
  </si>
  <si>
    <t>346244381</t>
  </si>
  <si>
    <t>Plentování ocelových válcovaných nosníků jednostranné cihlami na maltu, výška stojiny do 200 mm</t>
  </si>
  <si>
    <t>-559419921</t>
  </si>
  <si>
    <t>https://podminky.urs.cz/item/CS_URS_2022_02/346244381</t>
  </si>
  <si>
    <t>(2,1*0,14)*2</t>
  </si>
  <si>
    <t>(3*0,18)*4</t>
  </si>
  <si>
    <t>Komunikace pozemní</t>
  </si>
  <si>
    <t>26</t>
  </si>
  <si>
    <t>564831011</t>
  </si>
  <si>
    <t>Podklad ze štěrkodrti ŠD s rozprostřením a zhutněním plochy jednotlivě do 100 m2, po zhutnění tl. 100 mm</t>
  </si>
  <si>
    <t>245988441</t>
  </si>
  <si>
    <t>https://podminky.urs.cz/item/CS_URS_2023_02/564831011</t>
  </si>
  <si>
    <t>Přeskládaná část chodníku</t>
  </si>
  <si>
    <t>27</t>
  </si>
  <si>
    <t>564861011</t>
  </si>
  <si>
    <t>Podklad ze štěrkodrti ŠD s rozprostřením a zhutněním plochy jednotlivě do 100 m2, po zhutnění tl. 200 mm</t>
  </si>
  <si>
    <t>162123897</t>
  </si>
  <si>
    <t>https://podminky.urs.cz/item/CS_URS_2023_02/564861011</t>
  </si>
  <si>
    <t>14,5</t>
  </si>
  <si>
    <t>(0,5*0,5)*6</t>
  </si>
  <si>
    <t>28</t>
  </si>
  <si>
    <t>573111115</t>
  </si>
  <si>
    <t>Postřik infiltrační PI z asfaltu silničního s posypem kamenivem, v množství 2,50 kg/m2</t>
  </si>
  <si>
    <t>114106446</t>
  </si>
  <si>
    <t>https://podminky.urs.cz/item/CS_URS_2023_02/573111115</t>
  </si>
  <si>
    <t>29</t>
  </si>
  <si>
    <t>565146101</t>
  </si>
  <si>
    <t>Asfaltový beton vrstva podkladní ACP 22 (obalované kamenivo hrubozrnné - OKH) s rozprostřením a zhutněním v pruhu šířky do 1,5 m, po zhutnění tl. 60 mm</t>
  </si>
  <si>
    <t>610437535</t>
  </si>
  <si>
    <t>https://podminky.urs.cz/item/CS_URS_2023_02/565146101</t>
  </si>
  <si>
    <t>30</t>
  </si>
  <si>
    <t>573211112</t>
  </si>
  <si>
    <t>Postřik spojovací PS bez posypu kamenivem z asfaltu silničního, v množství 0,70 kg/m2</t>
  </si>
  <si>
    <t>496307845</t>
  </si>
  <si>
    <t>https://podminky.urs.cz/item/CS_URS_2023_02/573211112</t>
  </si>
  <si>
    <t>31</t>
  </si>
  <si>
    <t>577134111</t>
  </si>
  <si>
    <t>Asfaltový beton vrstva obrusná ACO 11 (ABS) s rozprostřením a se zhutněním z nemodifikovaného asfaltu v pruhu šířky do 3 m tř. I, po zhutnění tl. 40 mm</t>
  </si>
  <si>
    <t>342328438</t>
  </si>
  <si>
    <t>https://podminky.urs.cz/item/CS_URS_2023_02/577134111</t>
  </si>
  <si>
    <t>32</t>
  </si>
  <si>
    <t>596211111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</si>
  <si>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50 do 100 m2</t>
  </si>
  <si>
    <t>368262152</t>
  </si>
  <si>
    <t>https://podminky.urs.cz/item/CS_URS_2023_02/596211111</t>
  </si>
  <si>
    <t>Přeskládání chodníku - stávající dlažba</t>
  </si>
  <si>
    <t>Nový chodník - nová dlažba</t>
  </si>
  <si>
    <t>Kolem lapačů střešních splavenin - stávající dlažba</t>
  </si>
  <si>
    <t>33</t>
  </si>
  <si>
    <t>59245018</t>
  </si>
  <si>
    <t>dlažba tvar obdélník betonová 200x100x60mm přírodní</t>
  </si>
  <si>
    <t>-1022706269</t>
  </si>
  <si>
    <t>14,5*1,03 'Přepočtené koeficientem množství</t>
  </si>
  <si>
    <t>Úpravy povrchů, podlahy a osazování výplní</t>
  </si>
  <si>
    <t>34</t>
  </si>
  <si>
    <t>629991012</t>
  </si>
  <si>
    <t>Zakrytí vnějších ploch před znečištěním včetně pozdějšího odkrytí výplní otvorů a svislých ploch fólií přilepenou na začišťovací lištu</t>
  </si>
  <si>
    <t>1525565241</t>
  </si>
  <si>
    <t>https://podminky.urs.cz/item/CS_URS_2022_02/629991012</t>
  </si>
  <si>
    <t>(0,6*0,6)*5</t>
  </si>
  <si>
    <t>(1,2*0,6)*15</t>
  </si>
  <si>
    <t>0,9*2,1</t>
  </si>
  <si>
    <t>(1,2*1,5)*22</t>
  </si>
  <si>
    <t>(1,2*0,9)*3</t>
  </si>
  <si>
    <t>(1,5*2,6)*6</t>
  </si>
  <si>
    <t>1,7*2,3</t>
  </si>
  <si>
    <t>(1,2*1,4)*50</t>
  </si>
  <si>
    <t>(2,4*1,5)*2</t>
  </si>
  <si>
    <t>2,4*0,6</t>
  </si>
  <si>
    <t>35</t>
  </si>
  <si>
    <t>619991001</t>
  </si>
  <si>
    <t>Zakrytí vnitřních ploch před znečištěním včetně pozdějšího odkrytí podlah fólií přilepenou lepící páskou</t>
  </si>
  <si>
    <t>1303657374</t>
  </si>
  <si>
    <t>https://podminky.urs.cz/item/CS_URS_2022_02/619991001</t>
  </si>
  <si>
    <t>V místě výměn výplní, apod...</t>
  </si>
  <si>
    <t>2*85+1*5+2,4*4+2,6*12</t>
  </si>
  <si>
    <t>36</t>
  </si>
  <si>
    <t>612325302</t>
  </si>
  <si>
    <t>Vápenocementová omítka ostění nebo nadpraží štuková</t>
  </si>
  <si>
    <t>235566518</t>
  </si>
  <si>
    <t>https://podminky.urs.cz/item/CS_URS_2022_02/612325302</t>
  </si>
  <si>
    <t>1.NP rozšířovaný otvor ze dveří na okno vedle m.č. 116</t>
  </si>
  <si>
    <t>(1,2+1,5+1,5)*0,28</t>
  </si>
  <si>
    <t>dozdívka otvoru m.č. 115</t>
  </si>
  <si>
    <t>(2,4+2,4+2,4)*0,15</t>
  </si>
  <si>
    <t>(1,7+2,3+2,3)*0,2</t>
  </si>
  <si>
    <t>kolem nových schodišťových oken</t>
  </si>
  <si>
    <t>((2,4+1,5+1,5)*0,13)*2</t>
  </si>
  <si>
    <t>37</t>
  </si>
  <si>
    <t>006-x1</t>
  </si>
  <si>
    <t>D+M+PH Vyrovnání pod vnitřní parapety maltou či betonem vč. bednění hrany</t>
  </si>
  <si>
    <t>1061337091</t>
  </si>
  <si>
    <t>Okna na nových podezdívkách</t>
  </si>
  <si>
    <t>1,2+2,4*2</t>
  </si>
  <si>
    <t>38</t>
  </si>
  <si>
    <t>612325121</t>
  </si>
  <si>
    <t>Vápenocementová omítka rýh štuková ve stěnách, šířky rýhy do 150 mm</t>
  </si>
  <si>
    <t>-370630759</t>
  </si>
  <si>
    <t>https://podminky.urs.cz/item/CS_URS_2022_02/612325121</t>
  </si>
  <si>
    <t>Oprava omítek na chodbách po vybourání kovových dveří</t>
  </si>
  <si>
    <t>((1,5+2,6+2,6)*0,15)*5</t>
  </si>
  <si>
    <t>39</t>
  </si>
  <si>
    <t>612325223</t>
  </si>
  <si>
    <t>Vápenocementová omítka jednotlivých malých ploch štuková na stěnách, plochy jednotlivě přes 0,25 do 1 m2</t>
  </si>
  <si>
    <t>-1632859190</t>
  </si>
  <si>
    <t>https://podminky.urs.cz/item/CS_URS_2022_02/612325223</t>
  </si>
  <si>
    <t>40</t>
  </si>
  <si>
    <t>612325225</t>
  </si>
  <si>
    <t>Vápenocementová omítka jednotlivých malých ploch štuková na stěnách, plochy jednotlivě přes 1,0 do 4 m2</t>
  </si>
  <si>
    <t>-1745339223</t>
  </si>
  <si>
    <t>https://podminky.urs.cz/item/CS_URS_2022_02/612325225</t>
  </si>
  <si>
    <t>41</t>
  </si>
  <si>
    <t>619995001</t>
  </si>
  <si>
    <t>Začištění omítek (s dodáním hmot) kolem oken, dveří, podlah, obkladů apod.</t>
  </si>
  <si>
    <t>757549451</t>
  </si>
  <si>
    <t>https://podminky.urs.cz/item/CS_URS_2022_02/619995001</t>
  </si>
  <si>
    <t>(0,6+0,6+0,6)*5</t>
  </si>
  <si>
    <t>(1,2+0,6+0,6)*15</t>
  </si>
  <si>
    <t>(1,2+1,5+1,5)*20</t>
  </si>
  <si>
    <t>(1,5+2,6+2,6)*6</t>
  </si>
  <si>
    <t>(1,2+1,4+1,4)*46</t>
  </si>
  <si>
    <t>2,4+0,6+0,6</t>
  </si>
  <si>
    <t>42</t>
  </si>
  <si>
    <t>629995101</t>
  </si>
  <si>
    <t>Očištění vnějších ploch tlakovou vodou omytím</t>
  </si>
  <si>
    <t>-882263759</t>
  </si>
  <si>
    <t>https://podminky.urs.cz/item/CS_URS_2022_02/629995101</t>
  </si>
  <si>
    <t>39,3*10,36</t>
  </si>
  <si>
    <t>39,3*10,46</t>
  </si>
  <si>
    <t>11,1*10,14</t>
  </si>
  <si>
    <t>10,78*0,12</t>
  </si>
  <si>
    <t>6,5*1,6</t>
  </si>
  <si>
    <t>0,4*6</t>
  </si>
  <si>
    <t>2,59*3</t>
  </si>
  <si>
    <t>-0,9*2,1</t>
  </si>
  <si>
    <t>-(1,2*1,5)*22</t>
  </si>
  <si>
    <t>-(1,2*0,9)*3</t>
  </si>
  <si>
    <t>-(1,5*2,6)*6</t>
  </si>
  <si>
    <t>-(1,2*1,4)*50</t>
  </si>
  <si>
    <t>-(2,4*1,5)*2</t>
  </si>
  <si>
    <t>-2,4*0,6</t>
  </si>
  <si>
    <t>((0,6*3)*5)*0,25</t>
  </si>
  <si>
    <t>((1,2+0,6+0,6)*13)*0,25</t>
  </si>
  <si>
    <t>((1,2+1,5+1,5)*22)*0,12</t>
  </si>
  <si>
    <t>((1,2+0,9+0,9)*3)*0,12</t>
  </si>
  <si>
    <t>(1,7+2,3+2,3)*0,05</t>
  </si>
  <si>
    <t>((1,2+1,4+1,4)*50)*0,1</t>
  </si>
  <si>
    <t>((2,4+1,5+1,5)*2)*0,12</t>
  </si>
  <si>
    <t>(2,4+0,6+0,6)*0,12</t>
  </si>
  <si>
    <t>((1,2+0,6+0,6)*2)*0,12</t>
  </si>
  <si>
    <t>2,9*0,9</t>
  </si>
  <si>
    <t>(2,9+0,9+0,9)*0,2</t>
  </si>
  <si>
    <t>43</t>
  </si>
  <si>
    <t>621325102</t>
  </si>
  <si>
    <t>Oprava vápenocementové omítky vnějších ploch stupně členitosti 1 hladké podhledů, v rozsahu opravované plochy přes 10 do 30%</t>
  </si>
  <si>
    <t>1072304733</t>
  </si>
  <si>
    <t>https://podminky.urs.cz/item/CS_URS_2022_02/621325102</t>
  </si>
  <si>
    <t>44</t>
  </si>
  <si>
    <t>621131121</t>
  </si>
  <si>
    <t>Podkladní a spojovací vrstva vnějších omítaných ploch penetrace nanášená ručně podhledů</t>
  </si>
  <si>
    <t>921370525</t>
  </si>
  <si>
    <t>https://podminky.urs.cz/item/CS_URS_2022_02/621131121</t>
  </si>
  <si>
    <t>45</t>
  </si>
  <si>
    <t>621142001</t>
  </si>
  <si>
    <t>Potažení vnějších ploch pletivem v ploše nebo pruzích, na plném podkladu sklovláknitým vtlačením do tmelu podhledů</t>
  </si>
  <si>
    <t>549843155</t>
  </si>
  <si>
    <t>https://podminky.urs.cz/item/CS_URS_2022_02/621142001</t>
  </si>
  <si>
    <t>46</t>
  </si>
  <si>
    <t>621151001</t>
  </si>
  <si>
    <t>Penetrační nátěr vnějších pastovitých tenkovrstvých omítek akrylátový univerzální podhledů</t>
  </si>
  <si>
    <t>-447754048</t>
  </si>
  <si>
    <t>https://podminky.urs.cz/item/CS_URS_2022_02/621151001</t>
  </si>
  <si>
    <t>47</t>
  </si>
  <si>
    <t>621531012</t>
  </si>
  <si>
    <t>Omítka tenkovrstvá silikonová vnějších ploch probarvená bez penetrace zatíraná (škrábaná), zrnitost 1,5 mm podhledů</t>
  </si>
  <si>
    <t>1359180274</t>
  </si>
  <si>
    <t>https://podminky.urs.cz/item/CS_URS_2022_02/621531012</t>
  </si>
  <si>
    <t>48</t>
  </si>
  <si>
    <t>622325102</t>
  </si>
  <si>
    <t>Oprava vápenocementové omítky vnějších ploch stupně členitosti 1 hladké stěn, v rozsahu opravované plochy přes 10 do 30%</t>
  </si>
  <si>
    <t>-717689668</t>
  </si>
  <si>
    <t>https://podminky.urs.cz/item/CS_URS_2022_02/622325102</t>
  </si>
  <si>
    <t>49</t>
  </si>
  <si>
    <t>622131121</t>
  </si>
  <si>
    <t>Podkladní a spojovací vrstva vnějších omítaných ploch penetrace nanášená ručně stěn</t>
  </si>
  <si>
    <t>1307459797</t>
  </si>
  <si>
    <t>https://podminky.urs.cz/item/CS_URS_2022_02/622131121</t>
  </si>
  <si>
    <t>50</t>
  </si>
  <si>
    <t>622211031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</si>
  <si>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</si>
  <si>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1327626996</t>
  </si>
  <si>
    <t>https://podminky.urs.cz/item/CS_URS_2022_02/622211031</t>
  </si>
  <si>
    <t>P</t>
  </si>
  <si>
    <t xml:space="preserve">Poznámka k položce:_x000d_
Lepení soklu (desek z XPS) - Dvousložková reaktivní izolační hmota_x000d_
Lepení plocha fasády – Flexibilní lepidlo na bázi cementové hmoty _x000d_
Hmoždinky sokl – Talířové hmoždinky budou s povrchovou nebo zápustnou montáží_x000d_
schválenou dle ETAG 014 nebo EAD 330166-01-0604._x000d_
Hmoždinky hlavní plochy - Talířové hmoždinky budou s povrchovou nebo zápustnou montáží_x000d_
schválenou dle ETAG 014 nebo EAD 330166-01-0604, s osvědčením třídy A dle CZB._x000d_
_x000d_
Výztužná vrstva a výztužná tkanina:      _x000d_
Sokl – Armovací stěrka - dvousložková reaktivní izolační stěrka + výztužná tkanina min.145 g/m2, pevnost po uložení do 5% NaOH - útek 1300 N, osnova 1350 N/5cm - Pozn: výztužná tkanina v místě soklu bude aplikována ve dvou vrstvách_x000d_
Hlavní plochy fasády – od 1,0 do 2,5 výšky – Armovací stěrka bezcementová s obsahem výztužných vláken, difuzní odpor min. µ ≤120, s certifikací dle ČSN EN 15824, nasákavost W3 dle EN 15824 + výztužná tkanina min.145 g/m2, pevnost po uložení do 5% NaOH - útek 1300 N, osnova 1350 N/5cm, s osvědčením třídy A dle CZB - Pozn. do výše 2,5 m bude aplikována ve dvou vrstvách_x000d_
Hlavní plochy fasády - od 2,5 m -  cementová s obsahem výztužných vláken, difuzní odpor min. µ 20 + výztužná tkanina - min.145 g/m2, pevnost po uložení do 5% NaOH - útek 1300 N, osnova 1350 N/5cm, s osvědčením třídy A dle CZB_x000d_
_x000d_
</t>
  </si>
  <si>
    <t>EPS grafitový</t>
  </si>
  <si>
    <t>(39,62+39,62+11,42+11,42+0,15+0,15+0,15+0,15)*8,6</t>
  </si>
  <si>
    <t>-(1,5*2,6)*4</t>
  </si>
  <si>
    <t>-(1,5*2,3)*2</t>
  </si>
  <si>
    <t>-1,7*1,4</t>
  </si>
  <si>
    <t>EPS 100</t>
  </si>
  <si>
    <t>(39,62+0,15*4)*0,7</t>
  </si>
  <si>
    <t>39,62*0,69</t>
  </si>
  <si>
    <t>11,42*0,7</t>
  </si>
  <si>
    <t>11,42*0,8</t>
  </si>
  <si>
    <t>6,66*1,8</t>
  </si>
  <si>
    <t>-(0,6*0,6)*5</t>
  </si>
  <si>
    <t>-(1,2*0,6)*13</t>
  </si>
  <si>
    <t>51</t>
  </si>
  <si>
    <t>28376044/R</t>
  </si>
  <si>
    <t>deska EPS grafitová fasádní λ=0,033 tl 160mm</t>
  </si>
  <si>
    <t>1629393688</t>
  </si>
  <si>
    <t>724,128*1,05 'Přepočtené koeficientem množství</t>
  </si>
  <si>
    <t>52</t>
  </si>
  <si>
    <t>28376425</t>
  </si>
  <si>
    <t>deska XPS hrana polodrážková a hladký povrch 300kPA tl 160mm</t>
  </si>
  <si>
    <t>-1677213622</t>
  </si>
  <si>
    <t>71,56*1,05 'Přepočtené koeficientem množství</t>
  </si>
  <si>
    <t>53</t>
  </si>
  <si>
    <t>622212001</t>
  </si>
  <si>
    <t>Montáž kontaktního zateplení vnějšího ostění, nadpraží nebo parapetu lepením z polystyrenových desek hloubky špalet do 200 mm, tloušťky desek do 40 mm</t>
  </si>
  <si>
    <t>1314107984</t>
  </si>
  <si>
    <t>https://podminky.urs.cz/item/CS_URS_2022_02/622212001</t>
  </si>
  <si>
    <t xml:space="preserve">Poznámka k položce:_x000d_
Lepení soklu (desek z XPS) - Dvousložková reaktivní izolační hmota_x000d_
Lepení plocha fasády – Flexibilní lepidlo na bázi cementové hmoty _x000d_
_x000d_
Výztužná vrstva a výztužná tkanina:      _x000d_
Sokl – Armovací stěrka - dvousložková reaktivní izolační stěrka + výztužná tkanina min.145 g/m2, pevnost po uložení do 5% NaOH - útek 1300 N, osnova 1350 N/5cm - Pozn: výztužná tkanina v místě soklu bude aplikována ve dvou vrstvách_x000d_
Hlavní plochy fasády – od 1,0 do 2,5 výšky – Armovací stěrka bezcementová s obsahem výztužných vláken, difuzní odpor min. µ ≤120, s certifikací dle ČSN EN 15824, nasákavost W3 dle EN 15824 + výztužná tkanina min.145 g/m2, pevnost po uložení do 5% NaOH - útek 1300 N, osnova 1350 N/5cm, s osvědčením třídy A dle CZB - Pozn. do výše 2,5 m bude aplikována ve dvou vrstvách_x000d_
Hlavní plochy fasády - od 2,5 m -  cementová s obsahem výztužných vláken, difuzní odpor min. µ 20 + výztužná tkanina - min.145 g/m2, pevnost po uložení do 5% NaOH - útek 1300 N, osnova 1350 N/5cm, s osvědčením třídy A dle CZB_x000d_
_x000d_
</t>
  </si>
  <si>
    <t>(1,2+1,5+1,5)*22</t>
  </si>
  <si>
    <t>(1,2+0,9+0,9)*3</t>
  </si>
  <si>
    <t>1,7+2,3+2,3</t>
  </si>
  <si>
    <t>(1,2+1,4+1,4)*50</t>
  </si>
  <si>
    <t>(2,4+1,5+1,5)*2</t>
  </si>
  <si>
    <t>(0,6*3)*5</t>
  </si>
  <si>
    <t>(1,2+0,6+0,6)*13</t>
  </si>
  <si>
    <t>54</t>
  </si>
  <si>
    <t>28376031/R</t>
  </si>
  <si>
    <t>deska EPS grafitová fasádní λ=0,033 tl 30mm</t>
  </si>
  <si>
    <t>1086261371</t>
  </si>
  <si>
    <t>(1,7+2,3+2,3)*0,07</t>
  </si>
  <si>
    <t>33,905*1,1 'Přepočtené koeficientem množství</t>
  </si>
  <si>
    <t>55</t>
  </si>
  <si>
    <t>28376470/R</t>
  </si>
  <si>
    <t>deska XPS hrana rovná a strukturovaný povrch 200kPa tl 30mm</t>
  </si>
  <si>
    <t>260026036</t>
  </si>
  <si>
    <t>9,6*1,1 'Přepočtené koeficientem množství</t>
  </si>
  <si>
    <t>56</t>
  </si>
  <si>
    <t>622221031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</si>
  <si>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</si>
  <si>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282288792</t>
  </si>
  <si>
    <t>https://podminky.urs.cz/item/CS_URS_2022_02/622221031</t>
  </si>
  <si>
    <t xml:space="preserve">Poznámka k položce:_x000d_
Lepení plocha fasády – Flexibilní lepidlo na bázi cementové hmoty _x000d_
Hmoždinky hlavní plochy - Talířové hmoždinky budou s povrchovou nebo zápustnou montáží_x000d_
schválenou dle ETAG 014 nebo EAD 330166-01-0604, s osvědčením třídy A dle CZB._x000d_
_x000d_
Výztužná vrstva a výztužná tkanina:      _x000d_
Sokl – Armovací stěrka - dvousložková reaktivní izolační stěrka + výztužná tkanina min.145 g/m2, pevnost po uložení do 5% NaOH - útek 1300 N, osnova 1350 N/5cm - Pozn: výztužná tkanina v místě soklu bude aplikována ve dvou vrstvách_x000d_
Hlavní plochy fasády – od 1,0 do 2,5 výšky – Armovací stěrka bezcementová s obsahem výztužných vláken, difuzní odpor min. µ ≤120, s certifikací dle ČSN EN 15824, nasákavost W3 dle EN 15824 + výztužná tkanina min.145 g/m2, pevnost po uložení do 5% NaOH - útek 1300 N, osnova 1350 N/5cm, s osvědčením třídy A dle CZB - Pozn. do výše 2,5 m bude aplikována ve dvou vrstvách_x000d_
Hlavní plochy fasády - od 2,5 m -  cementová s obsahem výztužných vláken, difuzní odpor min. µ 20 + výztužná tkanina - min.145 g/m2, pevnost po uložení do 5% NaOH - útek 1300 N, osnova 1350 N/5cm, s osvědčením třídy A dle CZB_x000d_
</t>
  </si>
  <si>
    <t>(39,62+39,62+11,42+11,42+0,15+0,15+0,15+0,15)*0,9</t>
  </si>
  <si>
    <t>-(1,5*0,3)*2</t>
  </si>
  <si>
    <t>-1,7*0,9</t>
  </si>
  <si>
    <t>57</t>
  </si>
  <si>
    <t>63152266/R</t>
  </si>
  <si>
    <t>deska tepelně izolační minerální kontaktních fasád podélné vlákno λ=0,033 tl 160mm</t>
  </si>
  <si>
    <t>-1218407997</t>
  </si>
  <si>
    <t>89,982*1,2 'Přepočtené koeficientem množství</t>
  </si>
  <si>
    <t>58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</si>
  <si>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</si>
  <si>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</si>
  <si>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-448172139</t>
  </si>
  <si>
    <t>https://podminky.urs.cz/item/CS_URS_2022_02/622251101</t>
  </si>
  <si>
    <t>59</t>
  </si>
  <si>
    <t>622251105</t>
  </si>
  <si>
    <t>Montáž kontaktního zateplení lepením a mechanickým kotvením Příplatek k cenám za zápustnou montáž kotev s použitím tepelněizolačních zátek na vnější stěny z minerální vlny</t>
  </si>
  <si>
    <t>-1353440823</t>
  </si>
  <si>
    <t>https://podminky.urs.cz/item/CS_URS_2022_02/622251105</t>
  </si>
  <si>
    <t>60</t>
  </si>
  <si>
    <t>622251211</t>
  </si>
  <si>
    <t>Montáž kontaktního zateplení lepením a mechanickým kotvením Příplatek k cenám za zesílené vyztužení druhou vrstvou sklovláknitého pletiva vnějších stěn</t>
  </si>
  <si>
    <t>1955558610</t>
  </si>
  <si>
    <t>https://podminky.urs.cz/item/CS_URS_2022_02/622251211</t>
  </si>
  <si>
    <t xml:space="preserve">Poznámka k položce:_x000d_
Výztužná vrstva a výztužná tkanina:      _x000d_
Sokl – Armovací stěrka - dvousložková reaktivní izolační stěrka + výztužná tkanina min.145 g/m2, pevnost po uložení do 5% NaOH - útek 1300 N, osnova 1350 N/5cm - Pozn: výztužná tkanina v místě soklu bude aplikována ve dvou vrstvách_x000d_
Hlavní plochy fasády – od 1,0 do 2,5 výšky – Armovací stěrka bezcementová s obsahem výztužných vláken, difuzní odpor min. µ ≤120, s certifikací dle ČSN EN 15824, nasákavost W3 dle EN 15824 + výztužná tkanina min.145 g/m2, pevnost po uložení do 5% NaOH - útek 1300 N, osnova 1350 N/5cm, s osvědčením třídy A dle CZB - Pozn. do výše 2,5 m bude aplikována ve dvou vrstvách_x000d_
Hlavní plochy fasády - od 2,5 m -  cementová s obsahem výztužných vláken, difuzní odpor min. µ 20 + výztužná tkanina - min.145 g/m2, pevnost po uložení do 5% NaOH - útek 1300 N, osnova 1350 N/5cm, s osvědčením třídy A dle CZB_x000d_
_x000d_
</t>
  </si>
  <si>
    <t>2. vrstva armování do výšky 2,5m nad terén</t>
  </si>
  <si>
    <t>(27,115+27,115+11,42+11,42)*2,5</t>
  </si>
  <si>
    <t>6,68*1,8</t>
  </si>
  <si>
    <t>-(1,5*1,2)*2</t>
  </si>
  <si>
    <t>-1*2.1</t>
  </si>
  <si>
    <t>-(1,25*0,26)*13</t>
  </si>
  <si>
    <t>-(1,25*0,08)*9</t>
  </si>
  <si>
    <t>-1,6*2,4</t>
  </si>
  <si>
    <t>(1,2*4)*0,16</t>
  </si>
  <si>
    <t>((0,6+0,6+0,6)*5)*0,39</t>
  </si>
  <si>
    <t>((1,2+0,6+0,6)*13)*0,39</t>
  </si>
  <si>
    <t>(1+2,1+2,1)*0,16</t>
  </si>
  <si>
    <t>(0,26*26)*0,28</t>
  </si>
  <si>
    <t>(0,08*18)*0,28</t>
  </si>
  <si>
    <t>(1,6+2,4+2,4)*0,23</t>
  </si>
  <si>
    <t>61</t>
  </si>
  <si>
    <t>622142001</t>
  </si>
  <si>
    <t>Potažení vnějších ploch pletivem v ploše nebo pruzích, na plném podkladu sklovláknitým vtlačením do tmelu stěn</t>
  </si>
  <si>
    <t>-80158918</t>
  </si>
  <si>
    <t>https://podminky.urs.cz/item/CS_URS_2022_02/622142001</t>
  </si>
  <si>
    <t>Vikýře</t>
  </si>
  <si>
    <t>-(1,2*0,6)*2</t>
  </si>
  <si>
    <t>((1,2+0,6+0,6)*0,12)*2</t>
  </si>
  <si>
    <t>62</t>
  </si>
  <si>
    <t>622252001</t>
  </si>
  <si>
    <t>Montáž profilů kontaktního zateplení zakládacích soklových připevněných hmoždinkami</t>
  </si>
  <si>
    <t>1019879469</t>
  </si>
  <si>
    <t>https://podminky.urs.cz/item/CS_URS_2022_02/622252001</t>
  </si>
  <si>
    <t>39,62+39,62+11,42+11,42+0,15+0,15+0,15+0,15+2,9</t>
  </si>
  <si>
    <t>63</t>
  </si>
  <si>
    <t>59051638</t>
  </si>
  <si>
    <t>profil zakládací Al tl 1,0mm pro ETICS pro izolant tl 160mm</t>
  </si>
  <si>
    <t>-2045001485</t>
  </si>
  <si>
    <t>105,58*1,05 'Přepočtené koeficientem množství</t>
  </si>
  <si>
    <t>64</t>
  </si>
  <si>
    <t>622143003</t>
  </si>
  <si>
    <t>Montáž omítkových profilů plastových, pozinkovaných nebo dřevěných upevněných vtlačením do podkladní vrstvy nebo přibitím rohových s tkaninou</t>
  </si>
  <si>
    <t>664169406</t>
  </si>
  <si>
    <t>https://podminky.urs.cz/item/CS_URS_2022_02/622143003</t>
  </si>
  <si>
    <t>(0,6+0,6)*5</t>
  </si>
  <si>
    <t>(0,6+0,6)*15</t>
  </si>
  <si>
    <t>2,1+2,1</t>
  </si>
  <si>
    <t>(1,5+1,5)*22</t>
  </si>
  <si>
    <t>(0,9+0,9)*3</t>
  </si>
  <si>
    <t>(2,6+2,6)*6</t>
  </si>
  <si>
    <t>2,3+2,3</t>
  </si>
  <si>
    <t>(1,4+1,4)*50</t>
  </si>
  <si>
    <t>(1,5+1,5)*2</t>
  </si>
  <si>
    <t>0,6+0,6</t>
  </si>
  <si>
    <t>10,5*4+5,9*4+2,8*6+1*6</t>
  </si>
  <si>
    <t>65</t>
  </si>
  <si>
    <t>59051486</t>
  </si>
  <si>
    <t>profil rohový PVC 15x15mm s výztužnou tkaninou š 100mm pro ETICS</t>
  </si>
  <si>
    <t>1086729245</t>
  </si>
  <si>
    <t>371*1,15 'Přepočtené koeficientem množství</t>
  </si>
  <si>
    <t>66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</si>
  <si>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</si>
  <si>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</si>
  <si>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717432412</t>
  </si>
  <si>
    <t>https://podminky.urs.cz/item/CS_URS_2022_02/622143004</t>
  </si>
  <si>
    <t>0,9+2,1+2,1</t>
  </si>
  <si>
    <t>67</t>
  </si>
  <si>
    <t>28342205</t>
  </si>
  <si>
    <t>profil začišťovací PVC 6mm s výztužnou tkaninou pro ostění ETICS</t>
  </si>
  <si>
    <t>-950825977</t>
  </si>
  <si>
    <t>412,4*1,15 'Přepočtené koeficientem množství</t>
  </si>
  <si>
    <t>68</t>
  </si>
  <si>
    <t>622252002</t>
  </si>
  <si>
    <t>Montáž profilů kontaktního zateplení ostatních stěnových, dilatačních apod. lepených do tmelu</t>
  </si>
  <si>
    <t>529411037</t>
  </si>
  <si>
    <t>https://podminky.urs.cz/item/CS_URS_2022_02/622252002</t>
  </si>
  <si>
    <t>Okapnice zakládací lišty</t>
  </si>
  <si>
    <t>Nadpražní okapnice</t>
  </si>
  <si>
    <t>0,6*5+1,2*15+0,9+1,7+1,5*6+1,2*75+2,4*3+3+0,95+0,95</t>
  </si>
  <si>
    <t>Parapetní lišta</t>
  </si>
  <si>
    <t>1,2*77+2,4*3</t>
  </si>
  <si>
    <t>69</t>
  </si>
  <si>
    <t>006-x3</t>
  </si>
  <si>
    <t>LTO okapnička soklových profilů</t>
  </si>
  <si>
    <t>-871296972</t>
  </si>
  <si>
    <t>105,58*1,15 'Přepočtené koeficientem množství</t>
  </si>
  <si>
    <t>70</t>
  </si>
  <si>
    <t>59051510</t>
  </si>
  <si>
    <t>profil začišťovací s okapnicí PVC s výztužnou tkaninou pro nadpraží ETICS</t>
  </si>
  <si>
    <t>382452321</t>
  </si>
  <si>
    <t>134,7*1,15 'Přepočtené koeficientem množství</t>
  </si>
  <si>
    <t>71</t>
  </si>
  <si>
    <t>59051512</t>
  </si>
  <si>
    <t>profil začišťovací s okapnicí PVC s výztužnou tkaninou pro parapet ETICS</t>
  </si>
  <si>
    <t>1140913699</t>
  </si>
  <si>
    <t>99,6*1,15 'Přepočtené koeficientem množství</t>
  </si>
  <si>
    <t>72</t>
  </si>
  <si>
    <t>622151021</t>
  </si>
  <si>
    <t>Penetrační nátěr vnějších pastovitých tenkovrstvých omítek mozaikových akrylátový stěn</t>
  </si>
  <si>
    <t>513109752</t>
  </si>
  <si>
    <t>https://podminky.urs.cz/item/CS_URS_2022_02/622151021</t>
  </si>
  <si>
    <t>((0,6*3)*5)*0,36</t>
  </si>
  <si>
    <t>((1,2+0,6+0,6)*13)*0,41</t>
  </si>
  <si>
    <t>73</t>
  </si>
  <si>
    <t>622511112</t>
  </si>
  <si>
    <t>Omítka tenkovrstvá akrylátová vnějších ploch probarvená bez penetrace mozaiková střednězrnná stěn</t>
  </si>
  <si>
    <t>-1586527726</t>
  </si>
  <si>
    <t>https://podminky.urs.cz/item/CS_URS_2022_02/622511112</t>
  </si>
  <si>
    <t>74</t>
  </si>
  <si>
    <t>622151001</t>
  </si>
  <si>
    <t>Penetrační nátěr vnějších pastovitých tenkovrstvých omítek akrylátový univerzální stěn</t>
  </si>
  <si>
    <t>-399423028</t>
  </si>
  <si>
    <t>https://podminky.urs.cz/item/CS_URS_2022_02/622151001</t>
  </si>
  <si>
    <t>(39,62+39,62+11,42+11,42+0,15+0,15+0,15+0,15)*8,8</t>
  </si>
  <si>
    <t>((1,2+1,5+1,5)*22)*0,28</t>
  </si>
  <si>
    <t>((1,2+0,9+0,9)*3)*0,28</t>
  </si>
  <si>
    <t>(1,7+2,3+2,3)*0,23</t>
  </si>
  <si>
    <t>((1,2+1,4+1,4)*50)*0,26</t>
  </si>
  <si>
    <t>((2,4+1,5+1,5)*2)*0,28</t>
  </si>
  <si>
    <t>((1,5+2,6+2,6)*6)*0,16</t>
  </si>
  <si>
    <t>75</t>
  </si>
  <si>
    <t>622531012</t>
  </si>
  <si>
    <t>Omítka tenkovrstvá silikonová vnějších ploch probarvená bez penetrace zatíraná (škrábaná), zrnitost 1,5 mm stěn</t>
  </si>
  <si>
    <t>-938969633</t>
  </si>
  <si>
    <t>https://podminky.urs.cz/item/CS_URS_2022_02/622531012</t>
  </si>
  <si>
    <t>Poznámka k položce:_x000d_
Omítka na bázi čistě silikonových pryskyřic, vyztužená 3 druhy vláken, propustnost vodních par v třídě V1, rychlost pronikání vody v kapalné fázi W3, vysoká ochrana proti biotickému napadení (řasy, plísně) zajištěna pomocí širokospektrálních pomalu rozpustných biocidů, fotokatalytický efekt – obsah TiO2, ZNO, regulovaná rychlost vyzrávání za okrajových podmínek.</t>
  </si>
  <si>
    <t>76</t>
  </si>
  <si>
    <t>631311124</t>
  </si>
  <si>
    <t>Mazanina z betonu prostého bez zvýšených nároků na prostředí tl. přes 80 do 120 mm tř. C 16/20</t>
  </si>
  <si>
    <t>-176846599</t>
  </si>
  <si>
    <t>https://podminky.urs.cz/item/CS_URS_2023_02/631311124</t>
  </si>
  <si>
    <t>Dobetonování podlah balkonů po vybourání spádovaných podlah</t>
  </si>
  <si>
    <t>(1,8*4)*0,1</t>
  </si>
  <si>
    <t>77</t>
  </si>
  <si>
    <t>631319012</t>
  </si>
  <si>
    <t>Příplatek k cenám mazanin za úpravu povrchu mazaniny přehlazením, mazanina tl. přes 80 do 120 mm</t>
  </si>
  <si>
    <t>-1295766899</t>
  </si>
  <si>
    <t>https://podminky.urs.cz/item/CS_URS_2023_02/631319012</t>
  </si>
  <si>
    <t>78</t>
  </si>
  <si>
    <t>632451101/R</t>
  </si>
  <si>
    <t>Potěr cementový samonivelační ze suchých směsí tloušťky přes 2 do 5 mm vč. podkladní penetrace</t>
  </si>
  <si>
    <t>-1026808565</t>
  </si>
  <si>
    <t xml:space="preserve">Oprava podlahy po balkonech </t>
  </si>
  <si>
    <t>1,8*4</t>
  </si>
  <si>
    <t>79</t>
  </si>
  <si>
    <t>634112114</t>
  </si>
  <si>
    <t>Obvodová dilatace mezi stěnou a mazaninou nebo potěrem podlahovým páskem z pěnového PE tl. do 10 mm, výšky 120 mm</t>
  </si>
  <si>
    <t>-666774287</t>
  </si>
  <si>
    <t>https://podminky.urs.cz/item/CS_URS_2023_02/634112114</t>
  </si>
  <si>
    <t>1,2*8</t>
  </si>
  <si>
    <t>Ostatní konstrukce a práce, bourání</t>
  </si>
  <si>
    <t>80</t>
  </si>
  <si>
    <t>919735112</t>
  </si>
  <si>
    <t>Řezání stávajícího živičného krytu nebo podkladu hloubky přes 50 do 100 mm</t>
  </si>
  <si>
    <t>-2082778735</t>
  </si>
  <si>
    <t>https://podminky.urs.cz/item/CS_URS_2023_02/919735112</t>
  </si>
  <si>
    <t>(0,5+0,5+0,5)*3</t>
  </si>
  <si>
    <t>81</t>
  </si>
  <si>
    <t>952902611</t>
  </si>
  <si>
    <t>Čištění budov při provádění oprav a udržovacích prací vysátím prachu z ostatních ploch</t>
  </si>
  <si>
    <t>1233510033</t>
  </si>
  <si>
    <t>https://podminky.urs.cz/item/CS_URS_2022_02/952902611</t>
  </si>
  <si>
    <t>Před zateplením</t>
  </si>
  <si>
    <t>Strop výtahové šachty</t>
  </si>
  <si>
    <t>1,7*1,95</t>
  </si>
  <si>
    <t>Půda</t>
  </si>
  <si>
    <t>385,84</t>
  </si>
  <si>
    <t>82</t>
  </si>
  <si>
    <t>968062375</t>
  </si>
  <si>
    <t>Vybourání dřevěných rámů oken s křídly, dveřních zárubní, vrat, stěn, ostění nebo obkladů rámů oken s křídly zdvojených, plochy do 2 m2</t>
  </si>
  <si>
    <t>-11921307</t>
  </si>
  <si>
    <t>https://podminky.urs.cz/item/CS_URS_2022_02/968062375</t>
  </si>
  <si>
    <t>(1,2*1,4)*21</t>
  </si>
  <si>
    <t>83</t>
  </si>
  <si>
    <t>968062377</t>
  </si>
  <si>
    <t>Vybourání dřevěných rámů oken s křídly, dveřních zárubní, vrat, stěn, ostění nebo obkladů rámů oken s křídly zdvojených, plochy přes 4 m2</t>
  </si>
  <si>
    <t>17043280</t>
  </si>
  <si>
    <t>https://podminky.urs.cz/item/CS_URS_2022_02/968062377</t>
  </si>
  <si>
    <t>2,4*6</t>
  </si>
  <si>
    <t>84</t>
  </si>
  <si>
    <t>968062455</t>
  </si>
  <si>
    <t>Vybourání dřevěných rámů oken s křídly, dveřních zárubní, vrat, stěn, ostění nebo obkladů dveřních zárubní, plochy do 2 m2</t>
  </si>
  <si>
    <t>-19364730</t>
  </si>
  <si>
    <t>https://podminky.urs.cz/item/CS_URS_2022_02/968062455</t>
  </si>
  <si>
    <t>0,8*2</t>
  </si>
  <si>
    <t>85</t>
  </si>
  <si>
    <t>968072456</t>
  </si>
  <si>
    <t>Vybourání kovových rámů oken s křídly, dveřních zárubní, vrat, stěn, ostění nebo obkladů dveřních zárubní, plochy přes 2 m2</t>
  </si>
  <si>
    <t>-557681875</t>
  </si>
  <si>
    <t>https://podminky.urs.cz/item/CS_URS_2022_02/968072456</t>
  </si>
  <si>
    <t>1,5*2,6</t>
  </si>
  <si>
    <t>1,6*2,3</t>
  </si>
  <si>
    <t>(1,3*2,3)*4</t>
  </si>
  <si>
    <t>86</t>
  </si>
  <si>
    <t>009-x9</t>
  </si>
  <si>
    <t>Nedestruktivní demontáž plastových výplní v 1.PP a 1.NP s odvozem na technické služby města HS s předáním investorovi</t>
  </si>
  <si>
    <t>-690687699</t>
  </si>
  <si>
    <t>(1,2*1,5)*20</t>
  </si>
  <si>
    <t>87</t>
  </si>
  <si>
    <t>009-x10</t>
  </si>
  <si>
    <t>Nedestruktivní demontáž plastových výplní ve 3.NP s odvozem na technické služby města HS s předáním investorovi</t>
  </si>
  <si>
    <t>616678447</t>
  </si>
  <si>
    <t>(1,2*1,4)*25</t>
  </si>
  <si>
    <t>88</t>
  </si>
  <si>
    <t>965042131</t>
  </si>
  <si>
    <t>Bourání mazanin betonových nebo z litého asfaltu tl. do 100 mm, plochy do 4 m2</t>
  </si>
  <si>
    <t>-1709350258</t>
  </si>
  <si>
    <t>https://podminky.urs.cz/item/CS_URS_2023_02/965042131</t>
  </si>
  <si>
    <t>Betonová spádovaná plocha balkonů</t>
  </si>
  <si>
    <t>89</t>
  </si>
  <si>
    <t>971033561</t>
  </si>
  <si>
    <t>Vybourání otvorů ve zdivu základovém nebo nadzákladovém z cihel, tvárnic, příčkovek z cihel pálených na maltu vápennou nebo vápenocementovou plochy do 1 m2, tl. do 600 mm</t>
  </si>
  <si>
    <t>-1095756353</t>
  </si>
  <si>
    <t>https://podminky.urs.cz/item/CS_URS_2022_02/971033561</t>
  </si>
  <si>
    <t>Nové okno vedle m.č. 116</t>
  </si>
  <si>
    <t>(1,2*1,5)*0,45</t>
  </si>
  <si>
    <t>-(0,88*1,2)*0,45</t>
  </si>
  <si>
    <t>90</t>
  </si>
  <si>
    <t>973031325</t>
  </si>
  <si>
    <t>Vysekání výklenků nebo kapes ve zdivu z cihel na maltu vápennou nebo vápenocementovou kapes, plochy do 0,10 m2, hl. do 300 mm</t>
  </si>
  <si>
    <t>-661759172</t>
  </si>
  <si>
    <t>https://podminky.urs.cz/item/CS_URS_2022_02/973031325</t>
  </si>
  <si>
    <t>Pro osazení překladů schodišťových oken</t>
  </si>
  <si>
    <t>91</t>
  </si>
  <si>
    <t>978013191</t>
  </si>
  <si>
    <t>Otlučení vápenných nebo vápenocementových omítek vnitřních ploch stěn s vyškrabáním spar, s očištěním zdiva, v rozsahu přes 50 do 100 %</t>
  </si>
  <si>
    <t>-1729762091</t>
  </si>
  <si>
    <t>https://podminky.urs.cz/item/CS_URS_2022_02/978013191</t>
  </si>
  <si>
    <t>(0,8+0,8)*0,45</t>
  </si>
  <si>
    <t>V místě dozdívky otvoru do m.č. 115</t>
  </si>
  <si>
    <t>(2,4*3)*3</t>
  </si>
  <si>
    <t>Kolem schodišťového okna</t>
  </si>
  <si>
    <t>(2,4+6+6)*0,3</t>
  </si>
  <si>
    <t>Kolem oken s dozdívanými parapety vpravo od výtahu</t>
  </si>
  <si>
    <t>((1,2+1,5+1,5)*0,45)*3</t>
  </si>
  <si>
    <t>92</t>
  </si>
  <si>
    <t>978015341</t>
  </si>
  <si>
    <t>Otlučení vápenných nebo vápenocementových omítek vnějších ploch s vyškrabáním spar a s očištěním zdiva stupně členitosti 1 a 2, v rozsahu přes 10 do 30 %</t>
  </si>
  <si>
    <t>708952252</t>
  </si>
  <si>
    <t>https://podminky.urs.cz/item/CS_URS_2022_02/978015341</t>
  </si>
  <si>
    <t>93</t>
  </si>
  <si>
    <t>009-x1</t>
  </si>
  <si>
    <t>Vyklizení půdního prostoru vč. likvidace odpadu - cca. 1,5t směsného odpadu</t>
  </si>
  <si>
    <t>soubor</t>
  </si>
  <si>
    <t>-84896213</t>
  </si>
  <si>
    <t>94</t>
  </si>
  <si>
    <t>963053936/R</t>
  </si>
  <si>
    <t>Demolice železobetonových schodišť</t>
  </si>
  <si>
    <t>-498192939</t>
  </si>
  <si>
    <t>Demolice schodiště na Jižní štítové stěně</t>
  </si>
  <si>
    <t>7,14</t>
  </si>
  <si>
    <t>95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</si>
  <si>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</si>
  <si>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</si>
  <si>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-376312285</t>
  </si>
  <si>
    <t>https://podminky.urs.cz/item/CS_URS_2023_02/979054451</t>
  </si>
  <si>
    <t>96</t>
  </si>
  <si>
    <t>919121213</t>
  </si>
  <si>
    <t>Utěsnění dilatačních spár zálivkou za studena v cementobetonovém nebo živičném krytu včetně adhezního nátěru bez těsnicího profilu pod zálivkou, pro komůrky šířky 10 mm, hloubky 25 mm</t>
  </si>
  <si>
    <t>-560085667</t>
  </si>
  <si>
    <t>https://podminky.urs.cz/item/CS_URS_2023_02/919121213</t>
  </si>
  <si>
    <t>(0,5+0,5+0,5+0,5)*3</t>
  </si>
  <si>
    <t>97</t>
  </si>
  <si>
    <t>009-x4</t>
  </si>
  <si>
    <t>Demontáž cedulí na fasádě, uschování, zpětná montáž s novým ukotvením - 2x cedule 500x300 mm, 2x cedule 150x150 mm – každou kotvit na 4ks hmoždinka + šrouby</t>
  </si>
  <si>
    <t>-1206712188</t>
  </si>
  <si>
    <t>98</t>
  </si>
  <si>
    <t>009-x8</t>
  </si>
  <si>
    <t>D+M+PH Čtyřkomorová buda pro rorýse obecného do zateplení - spec. dle PD</t>
  </si>
  <si>
    <t>711014346</t>
  </si>
  <si>
    <t>99</t>
  </si>
  <si>
    <t>009-x5</t>
  </si>
  <si>
    <t>D+M Nová plastová dvířka pro rozvaděč elektro v nové úrovni KZS</t>
  </si>
  <si>
    <t>1888282761</t>
  </si>
  <si>
    <t>100</t>
  </si>
  <si>
    <t>009-x6</t>
  </si>
  <si>
    <t>D+M+PH Nová plastová dvířka pro rozvaděč CETIN v nové úrovni KZS</t>
  </si>
  <si>
    <t>1684809457</t>
  </si>
  <si>
    <t>101</t>
  </si>
  <si>
    <t>009-x7</t>
  </si>
  <si>
    <t>Demontáž dopravní značky, uschování a zpětná montáž s novým ukotvením (a novou patkou) po dokončení KZS</t>
  </si>
  <si>
    <t>1423586527</t>
  </si>
  <si>
    <t>102</t>
  </si>
  <si>
    <t>941211112</t>
  </si>
  <si>
    <t>Montáž lešení řadového rámového lehkého pracovního s podlahami s provozním zatížením tř. 3 do 200 kg/m2 šířky tř. SW06 od 0,6 do 0,9 m, výšky přes 10 do 25 m</t>
  </si>
  <si>
    <t>1010966123</t>
  </si>
  <si>
    <t>https://podminky.urs.cz/item/CS_URS_2022_02/941211112</t>
  </si>
  <si>
    <t>(42+42+13,5+13,5)*12</t>
  </si>
  <si>
    <t>103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</si>
  <si>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</si>
  <si>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</si>
  <si>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-1978572577</t>
  </si>
  <si>
    <t>https://podminky.urs.cz/item/CS_URS_2022_02/941211211</t>
  </si>
  <si>
    <t>1332*90</t>
  </si>
  <si>
    <t>104</t>
  </si>
  <si>
    <t>941211812</t>
  </si>
  <si>
    <t>Demontáž lešení řadového rámového lehkého pracovního s provozním zatížením tř. 3 do 200 kg/m2 šířky tř. SW06 od 0,6 do 0,9 m, výšky přes 10 do 25 m</t>
  </si>
  <si>
    <t>746112465</t>
  </si>
  <si>
    <t>https://podminky.urs.cz/item/CS_URS_2022_02/941211812</t>
  </si>
  <si>
    <t>105</t>
  </si>
  <si>
    <t>944511111</t>
  </si>
  <si>
    <t>Montáž ochranné sítě zavěšené na konstrukci lešení z textilie z umělých vláken</t>
  </si>
  <si>
    <t>215549345</t>
  </si>
  <si>
    <t>https://podminky.urs.cz/item/CS_URS_2022_02/944511111</t>
  </si>
  <si>
    <t>106</t>
  </si>
  <si>
    <t>944511211</t>
  </si>
  <si>
    <t>Montáž ochranné sítě Příplatek za první a každý další den použití sítě k ceně -1111</t>
  </si>
  <si>
    <t>989338461</t>
  </si>
  <si>
    <t>https://podminky.urs.cz/item/CS_URS_2022_02/944511211</t>
  </si>
  <si>
    <t>107</t>
  </si>
  <si>
    <t>944511811</t>
  </si>
  <si>
    <t>Demontáž ochranné sítě zavěšené na konstrukci lešení z textilie z umělých vláken</t>
  </si>
  <si>
    <t>-760323031</t>
  </si>
  <si>
    <t>https://podminky.urs.cz/item/CS_URS_2022_02/944511811</t>
  </si>
  <si>
    <t>108</t>
  </si>
  <si>
    <t>949101111</t>
  </si>
  <si>
    <t>Lešení pomocné pracovní pro objekty pozemních staveb pro zatížení do 150 kg/m2, o výšce lešeňové podlahy do 1,9 m</t>
  </si>
  <si>
    <t>187283362</t>
  </si>
  <si>
    <t>https://podminky.urs.cz/item/CS_URS_2022_02/949101111</t>
  </si>
  <si>
    <t>109</t>
  </si>
  <si>
    <t>952901111</t>
  </si>
  <si>
    <t>Vyčištění budov nebo objektů před předáním do užívání budov bytové nebo občanské výstavby, světlé výšky podlaží do 4 m</t>
  </si>
  <si>
    <t>1670363343</t>
  </si>
  <si>
    <t>https://podminky.urs.cz/item/CS_URS_2022_02/952901111</t>
  </si>
  <si>
    <t>(2*85+1*5+2,4*4+2,6*12)*2</t>
  </si>
  <si>
    <t>997</t>
  </si>
  <si>
    <t>Přesun sutě</t>
  </si>
  <si>
    <t>110</t>
  </si>
  <si>
    <t>997002611</t>
  </si>
  <si>
    <t>Nakládání suti a vybouraných hmot na dopravní prostředek pro vodorovné přemístění</t>
  </si>
  <si>
    <t>-1571499269</t>
  </si>
  <si>
    <t>https://podminky.urs.cz/item/CS_URS_2022_02/997002611</t>
  </si>
  <si>
    <t>111</t>
  </si>
  <si>
    <t>997013213</t>
  </si>
  <si>
    <t>Vnitrostaveništní doprava suti a vybouraných hmot vodorovně do 50 m svisle ručně pro budovy a haly výšky přes 9 do 12 m</t>
  </si>
  <si>
    <t>-1576391115</t>
  </si>
  <si>
    <t>https://podminky.urs.cz/item/CS_URS_2022_02/997013213</t>
  </si>
  <si>
    <t>112</t>
  </si>
  <si>
    <t>997013501</t>
  </si>
  <si>
    <t>Odvoz suti a vybouraných hmot na skládku nebo meziskládku se složením, na vzdálenost do 1 km</t>
  </si>
  <si>
    <t>-1896557943</t>
  </si>
  <si>
    <t>https://podminky.urs.cz/item/CS_URS_2022_02/997013501</t>
  </si>
  <si>
    <t>113</t>
  </si>
  <si>
    <t>997013509</t>
  </si>
  <si>
    <t>Odvoz suti a vybouraných hmot na skládku nebo meziskládku se složením, na vzdálenost Příplatek k ceně za každý další i započatý 1 km přes 1 km</t>
  </si>
  <si>
    <t>824615125</t>
  </si>
  <si>
    <t>https://podminky.urs.cz/item/CS_URS_2022_02/997013509</t>
  </si>
  <si>
    <t>Cihelný odpad, betonový odpad, železobetonový odpad - recyklační skládka Sadov</t>
  </si>
  <si>
    <t>52,098*29</t>
  </si>
  <si>
    <t>Ostatní odpad - skládka Tisová</t>
  </si>
  <si>
    <t>6,906*25</t>
  </si>
  <si>
    <t>Kovový odpad - kovošrot Horní Slavkov</t>
  </si>
  <si>
    <t>2,16*5</t>
  </si>
  <si>
    <t>114</t>
  </si>
  <si>
    <t>997013631</t>
  </si>
  <si>
    <t>Poplatek za uložení stavebního odpadu na skládce (skládkovné) směsného stavebního a demoličního zatříděného do Katalogu odpadů pod kódem 17 09 04</t>
  </si>
  <si>
    <t>1453866785</t>
  </si>
  <si>
    <t>https://podminky.urs.cz/item/CS_URS_2022_02/997013631</t>
  </si>
  <si>
    <t>115</t>
  </si>
  <si>
    <t>997013804</t>
  </si>
  <si>
    <t>Poplatek za uložení stavebního odpadu na skládce (skládkovné) ze skla zatříděného do Katalogu odpadů pod kódem 17 02 02</t>
  </si>
  <si>
    <t>-238913644</t>
  </si>
  <si>
    <t>https://podminky.urs.cz/item/CS_URS_2022_02/997013804</t>
  </si>
  <si>
    <t>116</t>
  </si>
  <si>
    <t>997013811</t>
  </si>
  <si>
    <t>Poplatek za uložení stavebního odpadu na skládce (skládkovné) dřevěného zatříděného do Katalogu odpadů pod kódem 17 02 01</t>
  </si>
  <si>
    <t>-987736144</t>
  </si>
  <si>
    <t>https://podminky.urs.cz/item/CS_URS_2022_02/997013811</t>
  </si>
  <si>
    <t>117</t>
  </si>
  <si>
    <t>997013861</t>
  </si>
  <si>
    <t>Poplatek za uložení stavebního odpadu na recyklační skládce (skládkovné) z prostého betonu zatříděného do Katalogu odpadů pod kódem 17 01 01</t>
  </si>
  <si>
    <t>-1004518817</t>
  </si>
  <si>
    <t>https://podminky.urs.cz/item/CS_URS_2023_02/997013861</t>
  </si>
  <si>
    <t>118</t>
  </si>
  <si>
    <t>997013862</t>
  </si>
  <si>
    <t>Poplatek za uložení stavebního odpadu na recyklační skládce (skládkovné) z armovaného betonu zatříděného do Katalogu odpadů pod kódem 17 01 01</t>
  </si>
  <si>
    <t>1687813696</t>
  </si>
  <si>
    <t>https://podminky.urs.cz/item/CS_URS_2023_02/997013862</t>
  </si>
  <si>
    <t>119</t>
  </si>
  <si>
    <t>997013863</t>
  </si>
  <si>
    <t>Poplatek za uložení stavebního odpadu na recyklační skládce (skládkovné) cihelného zatříděného do Katalogu odpadů pod kódem 17 01 02</t>
  </si>
  <si>
    <t>1045502546</t>
  </si>
  <si>
    <t>https://podminky.urs.cz/item/CS_URS_2022_02/997013863</t>
  </si>
  <si>
    <t>998</t>
  </si>
  <si>
    <t>Přesun hmot</t>
  </si>
  <si>
    <t>120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</si>
  <si>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</si>
  <si>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</si>
  <si>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392203298</t>
  </si>
  <si>
    <t>https://podminky.urs.cz/item/CS_URS_2022_02/998018002</t>
  </si>
  <si>
    <t>PSV</t>
  </si>
  <si>
    <t>Práce a dodávky PSV</t>
  </si>
  <si>
    <t>713</t>
  </si>
  <si>
    <t>Izolace tepelné</t>
  </si>
  <si>
    <t>121</t>
  </si>
  <si>
    <t>713122111</t>
  </si>
  <si>
    <t>Izolace pro pochozí půdy parotěsná vrstva na ploše vodorovné V</t>
  </si>
  <si>
    <t>142111249</t>
  </si>
  <si>
    <t>https://podminky.urs.cz/item/CS_URS_2022_02/713122111</t>
  </si>
  <si>
    <t>122</t>
  </si>
  <si>
    <t>713122112</t>
  </si>
  <si>
    <t>Izolace pro pochozí půdy parotěsná vrstva na ploše svislé S</t>
  </si>
  <si>
    <t>294126627</t>
  </si>
  <si>
    <t>https://podminky.urs.cz/item/CS_URS_2022_02/713122112</t>
  </si>
  <si>
    <t>(1,7+1,7+1,95+1,95)*0,36</t>
  </si>
  <si>
    <t>(10,5+10,5+17,4+17,4+4,5+3,6+0,9+0,6+1,35+2+2,25-0,9-0,65+0,2+0,2+21,1+21,1+10,5+10,5-0,65)*0,36</t>
  </si>
  <si>
    <t>123</t>
  </si>
  <si>
    <t>713122121</t>
  </si>
  <si>
    <t>Izolace pro pochozí půdy nosný rošt z EPS trámců, osová vzdálenost trámů do 600 mm tloušťky 160 mm</t>
  </si>
  <si>
    <t>-1422409451</t>
  </si>
  <si>
    <t>https://podminky.urs.cz/item/CS_URS_2022_02/713122121</t>
  </si>
  <si>
    <t>124</t>
  </si>
  <si>
    <t>713122122</t>
  </si>
  <si>
    <t>Izolace pro pochozí půdy nosný rošt z EPS trámců, osová vzdálenost trámů do 600 mm tloušťky 200 mm</t>
  </si>
  <si>
    <t>1082236144</t>
  </si>
  <si>
    <t>https://podminky.urs.cz/item/CS_URS_2022_02/713122122</t>
  </si>
  <si>
    <t>125</t>
  </si>
  <si>
    <t>711-x1</t>
  </si>
  <si>
    <t>D+M Zavětrování pochozí podlahy půdy</t>
  </si>
  <si>
    <t>-694083074</t>
  </si>
  <si>
    <t>126</t>
  </si>
  <si>
    <t>713122131</t>
  </si>
  <si>
    <t>Izolace pro pochozí půdy izolace tepelná vkládaná mezi rošty z EPS dvouvrstvá tloušťky 160 mm</t>
  </si>
  <si>
    <t>1795419764</t>
  </si>
  <si>
    <t>https://podminky.urs.cz/item/CS_URS_2022_02/713122131</t>
  </si>
  <si>
    <t>127</t>
  </si>
  <si>
    <t>713122132</t>
  </si>
  <si>
    <t>Izolace pro pochozí půdy izolace tepelná vkládaná mezi rošty z EPS dvouvrstvá tloušťky 200 mm</t>
  </si>
  <si>
    <t>1490530820</t>
  </si>
  <si>
    <t>https://podminky.urs.cz/item/CS_URS_2022_02/713122132</t>
  </si>
  <si>
    <t>128</t>
  </si>
  <si>
    <t>713122141</t>
  </si>
  <si>
    <t>Izolace pro pochozí půdy prkna dřevěná lepená na rošt z EPS trámců pomocí nízkoexpanzní pěny</t>
  </si>
  <si>
    <t>-26031908</t>
  </si>
  <si>
    <t>https://podminky.urs.cz/item/CS_URS_2022_02/713122141</t>
  </si>
  <si>
    <t>129</t>
  </si>
  <si>
    <t>713122151/R</t>
  </si>
  <si>
    <t>Izolace pro pochozí půdy Příplatek k cenám za zbroušení roštu z EPS trámců k vyrovnání nerovnosti povrchu</t>
  </si>
  <si>
    <t>50631207</t>
  </si>
  <si>
    <t>130</t>
  </si>
  <si>
    <t>713111111</t>
  </si>
  <si>
    <t>Montáž tepelné izolace stropů rohožemi, pásy, dílci, deskami, bloky (izolační materiál ve specifikaci) vrchem bez překrytí lepenkou kladenými volně</t>
  </si>
  <si>
    <t>978789958</t>
  </si>
  <si>
    <t>https://podminky.urs.cz/item/CS_URS_2022_02/713111111</t>
  </si>
  <si>
    <t>(1,7*1,95)*2</t>
  </si>
  <si>
    <t>131</t>
  </si>
  <si>
    <t>63166771/R</t>
  </si>
  <si>
    <t>pás tepelně izolační univerzální λ=0,036 tl 180mm</t>
  </si>
  <si>
    <t>414751373</t>
  </si>
  <si>
    <t>6,63*1,05 'Přepočtené koeficientem množství</t>
  </si>
  <si>
    <t>132</t>
  </si>
  <si>
    <t>711-x2</t>
  </si>
  <si>
    <t>D+M Difuzní folie s přelepenými spoji</t>
  </si>
  <si>
    <t>249681294</t>
  </si>
  <si>
    <t>133</t>
  </si>
  <si>
    <t>998713202</t>
  </si>
  <si>
    <t>Přesun hmot pro izolace tepelné stanovený procentní sazbou (%) z ceny vodorovná dopravní vzdálenost do 50 m v objektech výšky přes 6 do 12 m</t>
  </si>
  <si>
    <t>%</t>
  </si>
  <si>
    <t>-715957390</t>
  </si>
  <si>
    <t>https://podminky.urs.cz/item/CS_URS_2022_02/998713202</t>
  </si>
  <si>
    <t>721</t>
  </si>
  <si>
    <t>Zdravotechnika - vnitřní kanalizace</t>
  </si>
  <si>
    <t>134</t>
  </si>
  <si>
    <t>721242804</t>
  </si>
  <si>
    <t>Demontáž lapačů střešních splavenin DN 125</t>
  </si>
  <si>
    <t>-634169788</t>
  </si>
  <si>
    <t>https://podminky.urs.cz/item/CS_URS_2022_02/721242804</t>
  </si>
  <si>
    <t>135</t>
  </si>
  <si>
    <t>721242106</t>
  </si>
  <si>
    <t>Lapače střešních splavenin polypropylenové (PP) se svislým odtokem DN 125</t>
  </si>
  <si>
    <t>-1423156899</t>
  </si>
  <si>
    <t>https://podminky.urs.cz/item/CS_URS_2022_02/721242106</t>
  </si>
  <si>
    <t>136</t>
  </si>
  <si>
    <t>721-x1</t>
  </si>
  <si>
    <t>D+M Dopojení nových lapačů na stávající potrubí</t>
  </si>
  <si>
    <t>1267753973</t>
  </si>
  <si>
    <t>137</t>
  </si>
  <si>
    <t>998721202</t>
  </si>
  <si>
    <t>Přesun hmot pro vnitřní kanalizace stanovený procentní sazbou (%) z ceny vodorovná dopravní vzdálenost do 50 m v objektech výšky přes 6 do 12 m</t>
  </si>
  <si>
    <t>-852425999</t>
  </si>
  <si>
    <t>https://podminky.urs.cz/item/CS_URS_2022_02/998721202</t>
  </si>
  <si>
    <t>741</t>
  </si>
  <si>
    <t>Elektroinstalace - silnoproud</t>
  </si>
  <si>
    <t>138</t>
  </si>
  <si>
    <t>741-x1</t>
  </si>
  <si>
    <t>Demontáž svislých svodů hromosvodu</t>
  </si>
  <si>
    <t>286138767</t>
  </si>
  <si>
    <t>3*15</t>
  </si>
  <si>
    <t>139</t>
  </si>
  <si>
    <t>741-x2</t>
  </si>
  <si>
    <t>D+M Nové svislé svody hromosvodu vč. revize</t>
  </si>
  <si>
    <t>1078284500</t>
  </si>
  <si>
    <t>140</t>
  </si>
  <si>
    <t>741-x3</t>
  </si>
  <si>
    <t>Demontáž světla vč. likvidace</t>
  </si>
  <si>
    <t>1879141098</t>
  </si>
  <si>
    <t>141</t>
  </si>
  <si>
    <t>741-x4</t>
  </si>
  <si>
    <t>D+M Nového světla vč. případného prodloužení kabeláže</t>
  </si>
  <si>
    <t>-1252847463</t>
  </si>
  <si>
    <t>142</t>
  </si>
  <si>
    <t>998741202</t>
  </si>
  <si>
    <t>Přesun hmot pro silnoproud stanovený procentní sazbou (%) z ceny vodorovná dopravní vzdálenost do 50 m v objektech výšky přes 6 do 12 m</t>
  </si>
  <si>
    <t>-1504576619</t>
  </si>
  <si>
    <t>https://podminky.urs.cz/item/CS_URS_2022_02/998741202</t>
  </si>
  <si>
    <t>742</t>
  </si>
  <si>
    <t>Elektroinstalace - slaboproud</t>
  </si>
  <si>
    <t>143</t>
  </si>
  <si>
    <t>741-x5</t>
  </si>
  <si>
    <t>Demontáž zvonkového tabla a posunutí na novou úroveň KZS vč. případného prodloužení kabeláže</t>
  </si>
  <si>
    <t>589923009</t>
  </si>
  <si>
    <t>144</t>
  </si>
  <si>
    <t>998742202</t>
  </si>
  <si>
    <t>Přesun hmot pro slaboproud stanovený procentní sazbou (%) z ceny vodorovná dopravní vzdálenost do 50 m v objektech výšky přes 6 do 12 m</t>
  </si>
  <si>
    <t>-1084112203</t>
  </si>
  <si>
    <t>https://podminky.urs.cz/item/CS_URS_2022_02/998742202</t>
  </si>
  <si>
    <t>762</t>
  </si>
  <si>
    <t>Konstrukce tesařské</t>
  </si>
  <si>
    <t>145</t>
  </si>
  <si>
    <t>762343811</t>
  </si>
  <si>
    <t>Demontáž bednění a laťování bednění okapů a štítových říms, včetně kostry, krajnice a závětrného prkna, pevných žaluzií a bednění z dílců, z prken hrubých, hoblovaných tl. do 32 mm</t>
  </si>
  <si>
    <t>1001321179</t>
  </si>
  <si>
    <t>https://podminky.urs.cz/item/CS_URS_2022_02/762343811</t>
  </si>
  <si>
    <t>(40,526+40,526)*(0,62+0,2)</t>
  </si>
  <si>
    <t>(11,66+11,66)*(0,46+0,2)</t>
  </si>
  <si>
    <t>((3,36+1,1+1,1)*0,6)*3</t>
  </si>
  <si>
    <t>146</t>
  </si>
  <si>
    <t>762081150</t>
  </si>
  <si>
    <t>Hoblování hraněného řeziva přímo na staveništi ve staveništní dílně</t>
  </si>
  <si>
    <t>-1684576535</t>
  </si>
  <si>
    <t>https://podminky.urs.cz/item/CS_URS_2022_02/762081150</t>
  </si>
  <si>
    <t>147</t>
  </si>
  <si>
    <t>762341650</t>
  </si>
  <si>
    <t>Montáž bednění střech štítových okapových říms, krajnic, závětrných prken a žaluzií ve spádu nebo rovnoběžně s okapem z prken hoblovaných</t>
  </si>
  <si>
    <t>-2025280408</t>
  </si>
  <si>
    <t>https://podminky.urs.cz/item/CS_URS_2022_02/762341650</t>
  </si>
  <si>
    <t>(40,526+40,526)*(0,46+0,2)</t>
  </si>
  <si>
    <t>(11,66+11,66)*(0,43+0,2)</t>
  </si>
  <si>
    <t>148</t>
  </si>
  <si>
    <t>60515111</t>
  </si>
  <si>
    <t>řezivo jehličnaté boční prkno 20-30mm</t>
  </si>
  <si>
    <t>-1979120784</t>
  </si>
  <si>
    <t>78,194*0,02</t>
  </si>
  <si>
    <t>1,564*1,15 'Přepočtené koeficientem množství</t>
  </si>
  <si>
    <t>149</t>
  </si>
  <si>
    <t>762395000</t>
  </si>
  <si>
    <t>Spojovací prostředky krovů, bednění a laťování, nadstřešních konstrukcí svory, prkna, hřebíky, pásová ocel, vruty</t>
  </si>
  <si>
    <t>-1269673318</t>
  </si>
  <si>
    <t>https://podminky.urs.cz/item/CS_URS_2022_02/762395000</t>
  </si>
  <si>
    <t>150</t>
  </si>
  <si>
    <t>762511274</t>
  </si>
  <si>
    <t>Podlahové konstrukce podkladové z dřevoštěpkových desek OSB jednovrstvých šroubovaných na pero a drážku broušených, tloušťky desky 18 mm</t>
  </si>
  <si>
    <t>297758537</t>
  </si>
  <si>
    <t>https://podminky.urs.cz/item/CS_URS_2022_02/762511274</t>
  </si>
  <si>
    <t>151</t>
  </si>
  <si>
    <t>998762202</t>
  </si>
  <si>
    <t>Přesun hmot pro konstrukce tesařské stanovený procentní sazbou (%) z ceny vodorovná dopravní vzdálenost do 50 m v objektech výšky přes 6 do 12 m</t>
  </si>
  <si>
    <t>-1578853090</t>
  </si>
  <si>
    <t>https://podminky.urs.cz/item/CS_URS_2022_02/998762202</t>
  </si>
  <si>
    <t>764</t>
  </si>
  <si>
    <t>Konstrukce klempířské</t>
  </si>
  <si>
    <t>152</t>
  </si>
  <si>
    <t>764001821</t>
  </si>
  <si>
    <t>Demontáž klempířských konstrukcí krytiny ze svitků nebo tabulí do suti</t>
  </si>
  <si>
    <t>1708925644</t>
  </si>
  <si>
    <t>https://podminky.urs.cz/item/CS_URS_2022_02/764001821</t>
  </si>
  <si>
    <t>Stříška nad vchodem</t>
  </si>
  <si>
    <t>153</t>
  </si>
  <si>
    <t>764002851</t>
  </si>
  <si>
    <t>Demontáž klempířských konstrukcí oplechování parapetů do suti</t>
  </si>
  <si>
    <t>865250607</t>
  </si>
  <si>
    <t>https://podminky.urs.cz/item/CS_URS_2022_02/764002851</t>
  </si>
  <si>
    <t>0,6*5+1,2*89+2,4*2</t>
  </si>
  <si>
    <t>154</t>
  </si>
  <si>
    <t>764002861</t>
  </si>
  <si>
    <t>Demontáž klempířských konstrukcí oplechování říms do suti</t>
  </si>
  <si>
    <t>602339008</t>
  </si>
  <si>
    <t>https://podminky.urs.cz/item/CS_URS_2022_02/764002861</t>
  </si>
  <si>
    <t>Balkony</t>
  </si>
  <si>
    <t>1,6*4</t>
  </si>
  <si>
    <t>155</t>
  </si>
  <si>
    <t>764002871</t>
  </si>
  <si>
    <t>Demontáž klempířských konstrukcí lemování zdí do suti</t>
  </si>
  <si>
    <t>1108367597</t>
  </si>
  <si>
    <t>https://podminky.urs.cz/item/CS_URS_2022_02/764002871</t>
  </si>
  <si>
    <t>2,9</t>
  </si>
  <si>
    <t>156</t>
  </si>
  <si>
    <t>764004821</t>
  </si>
  <si>
    <t>Demontáž klempířských konstrukcí žlabu nástřešního do suti</t>
  </si>
  <si>
    <t>-800024527</t>
  </si>
  <si>
    <t>https://podminky.urs.cz/item/CS_URS_2022_02/764004821</t>
  </si>
  <si>
    <t>40,53+40,53+12,6+12,6</t>
  </si>
  <si>
    <t>157</t>
  </si>
  <si>
    <t>764004861</t>
  </si>
  <si>
    <t>Demontáž klempířských konstrukcí svodu do suti</t>
  </si>
  <si>
    <t>1191366788</t>
  </si>
  <si>
    <t>https://podminky.urs.cz/item/CS_URS_2022_02/764004861</t>
  </si>
  <si>
    <t>11*6</t>
  </si>
  <si>
    <t>158</t>
  </si>
  <si>
    <t>764141411</t>
  </si>
  <si>
    <t>Krytina ze svitků nebo tabulí z titanzinkového předzvětralého plechu s úpravou u okapů, prostupů a výčnělků střechy rovné drážkováním ze svitků rš 670 mm, sklon střechy do 30°</t>
  </si>
  <si>
    <t>-254389059</t>
  </si>
  <si>
    <t>https://podminky.urs.cz/item/CS_URS_2022_02/764141411</t>
  </si>
  <si>
    <t>159</t>
  </si>
  <si>
    <t>764248404</t>
  </si>
  <si>
    <t>Oplechování říms a ozdobných prvků z titanzinkového předzvětralého plechu rovných, bez rohů mechanicky kotvené rš 330 mm</t>
  </si>
  <si>
    <t>-968760257</t>
  </si>
  <si>
    <t>https://podminky.urs.cz/item/CS_URS_2022_02/764248404</t>
  </si>
  <si>
    <t>160</t>
  </si>
  <si>
    <t>764341405/R</t>
  </si>
  <si>
    <t>Lemování zdí z titanzinkového předzvětralého plechu rš 400 mm</t>
  </si>
  <si>
    <t>232115345</t>
  </si>
  <si>
    <t>161</t>
  </si>
  <si>
    <t>764226444/R</t>
  </si>
  <si>
    <t>Oplechování parapetů z hliníkového plechu rovných celoplošně lepené, bez rohů rš 340 mm - nutno zaměřit skutečnou RŠ</t>
  </si>
  <si>
    <t>-1076561580</t>
  </si>
  <si>
    <t>162</t>
  </si>
  <si>
    <t>764543409</t>
  </si>
  <si>
    <t>Žlab nadokapní (nástřešní) z titanzinkového předzvětralého plechu oblého tvaru, včetně háků, čel a hrdel rš 800 mm</t>
  </si>
  <si>
    <t>376190988</t>
  </si>
  <si>
    <t>https://podminky.urs.cz/item/CS_URS_2022_02/764543409</t>
  </si>
  <si>
    <t>163</t>
  </si>
  <si>
    <t>764543429</t>
  </si>
  <si>
    <t>Žlab nadokapní (nástřešní) z titanzinkového předzvětralého plechu Příplatek k cenám za zvýšenou pracnost při provedení rohu nebo koutu rš 800 mm</t>
  </si>
  <si>
    <t>1937804742</t>
  </si>
  <si>
    <t>https://podminky.urs.cz/item/CS_URS_2022_02/764543429</t>
  </si>
  <si>
    <t>164</t>
  </si>
  <si>
    <t>764-x2</t>
  </si>
  <si>
    <t>D+M Kotlík TiZn pro nástřešní žlaby</t>
  </si>
  <si>
    <t>-1339895084</t>
  </si>
  <si>
    <t>165</t>
  </si>
  <si>
    <t>764548424</t>
  </si>
  <si>
    <t>Svod z titanzinkového předzvětralého plechu včetně objímek, kolen a odskoků kruhový, průměru 120 mm</t>
  </si>
  <si>
    <t>-1667906490</t>
  </si>
  <si>
    <t>https://podminky.urs.cz/item/CS_URS_2022_02/764548424</t>
  </si>
  <si>
    <t>166</t>
  </si>
  <si>
    <t>764-x1</t>
  </si>
  <si>
    <t xml:space="preserve">Přípomoc pro výměnu nástřešních žlabů - rozebrání pásu krytiny vč. podkladní lepenky, likvidace případného odpadu, obnovení lepenky, zpětná montáž krytiny - cena vč. případných dodávek poškozeného materiálu </t>
  </si>
  <si>
    <t>-1493281771</t>
  </si>
  <si>
    <t>106*0,7</t>
  </si>
  <si>
    <t>167</t>
  </si>
  <si>
    <t>998764202</t>
  </si>
  <si>
    <t>Přesun hmot pro konstrukce klempířské stanovený procentní sazbou (%) z ceny vodorovná dopravní vzdálenost do 50 m v objektech výšky přes 6 do 12 m</t>
  </si>
  <si>
    <t>2010527795</t>
  </si>
  <si>
    <t>https://podminky.urs.cz/item/CS_URS_2022_02/998764202</t>
  </si>
  <si>
    <t>766</t>
  </si>
  <si>
    <t>Konstrukce truhlářské</t>
  </si>
  <si>
    <t>168</t>
  </si>
  <si>
    <t>766691914</t>
  </si>
  <si>
    <t>Ostatní práce vyvěšení nebo zavěšení křídel dřevěných dveřních, plochy do 2 m2</t>
  </si>
  <si>
    <t>1281358619</t>
  </si>
  <si>
    <t>https://podminky.urs.cz/item/CS_URS_2022_02/766691914</t>
  </si>
  <si>
    <t>169</t>
  </si>
  <si>
    <t>766441812</t>
  </si>
  <si>
    <t>Demontáž parapetních desek dřevěných nebo plastových šířky přes 300 mm, délky do 1000 mm</t>
  </si>
  <si>
    <t>-1371315365</t>
  </si>
  <si>
    <t>https://podminky.urs.cz/item/CS_URS_2022_02/766441812</t>
  </si>
  <si>
    <t>170</t>
  </si>
  <si>
    <t>766441821</t>
  </si>
  <si>
    <t>Demontáž parapetních desek dřevěných nebo plastových šířky do 300 mm, délky přes 1000 do 2000 mm</t>
  </si>
  <si>
    <t>960226401</t>
  </si>
  <si>
    <t>https://podminky.urs.cz/item/CS_URS_2022_02/766441821</t>
  </si>
  <si>
    <t>171</t>
  </si>
  <si>
    <t>766441822</t>
  </si>
  <si>
    <t>Demontáž parapetních desek dřevěných nebo plastových šířky přes 300 mm, délky přes 1000 do 2000 mm</t>
  </si>
  <si>
    <t>-744968988</t>
  </si>
  <si>
    <t>https://podminky.urs.cz/item/CS_URS_2022_02/766441822</t>
  </si>
  <si>
    <t>172</t>
  </si>
  <si>
    <t>766441823</t>
  </si>
  <si>
    <t>Demontáž parapetních desek dřevěných nebo plastových šířky do 300 mm, délky přes 2000 mm</t>
  </si>
  <si>
    <t>-2069759589</t>
  </si>
  <si>
    <t>https://podminky.urs.cz/item/CS_URS_2022_02/766441823</t>
  </si>
  <si>
    <t>173</t>
  </si>
  <si>
    <t>766622216</t>
  </si>
  <si>
    <t>Montáž oken plastových plochy do 1 m2 včetně montáže rámu otevíravých do zdiva</t>
  </si>
  <si>
    <t>625470762</t>
  </si>
  <si>
    <t>https://podminky.urs.cz/item/CS_URS_2022_02/766622216</t>
  </si>
  <si>
    <t>174</t>
  </si>
  <si>
    <t>766622131</t>
  </si>
  <si>
    <t>Montáž oken plastových včetně montáže rámu plochy přes 1 m2 otevíravých do zdiva, výšky do 1,5 m</t>
  </si>
  <si>
    <t>-1093149755</t>
  </si>
  <si>
    <t>https://podminky.urs.cz/item/CS_URS_2022_02/766622131</t>
  </si>
  <si>
    <t>(1,2*1,5)*21</t>
  </si>
  <si>
    <t>(1,2*1,4)*46</t>
  </si>
  <si>
    <t>175</t>
  </si>
  <si>
    <t>766641163</t>
  </si>
  <si>
    <t>Montáž balkónových dveří dřevěných nebo plastových včetně rámu zdvojených do zdiva dvoukřídlových s nadsvětlíkem</t>
  </si>
  <si>
    <t>-1484985012</t>
  </si>
  <si>
    <t>https://podminky.urs.cz/item/CS_URS_2022_02/766641163</t>
  </si>
  <si>
    <t>176</t>
  </si>
  <si>
    <t>766660451</t>
  </si>
  <si>
    <t>Montáž dveřních křídel dřevěných nebo plastových vchodových dveří včetně rámu do zdiva dvoukřídlových bez nadsvětlíku</t>
  </si>
  <si>
    <t>-507641728</t>
  </si>
  <si>
    <t>https://podminky.urs.cz/item/CS_URS_2022_02/766660451</t>
  </si>
  <si>
    <t>177</t>
  </si>
  <si>
    <t>766660461</t>
  </si>
  <si>
    <t>Montáž dveřních křídel dřevěných nebo plastových vchodových dveří včetně rámu do zdiva dvoukřídlových s nadsvětlíkem</t>
  </si>
  <si>
    <t>-1374787477</t>
  </si>
  <si>
    <t>https://podminky.urs.cz/item/CS_URS_2022_02/766660461</t>
  </si>
  <si>
    <t>178</t>
  </si>
  <si>
    <t>766629214</t>
  </si>
  <si>
    <t>Montáž oken dřevěných Příplatek k cenám za izolaci mezi ostěním a rámem okna při rovném ostění, připojovací spára tl. do 15 mm, páska</t>
  </si>
  <si>
    <t>-1356091233</t>
  </si>
  <si>
    <t>https://podminky.urs.cz/item/CS_URS_2022_02/766629214</t>
  </si>
  <si>
    <t>Z obou stran</t>
  </si>
  <si>
    <t>(1,2+1,2+1,5+1,5)*42</t>
  </si>
  <si>
    <t>(1,2+1,2+1,4+1,4)*92</t>
  </si>
  <si>
    <t>(1,7+1,7+2,3+2,3)*2</t>
  </si>
  <si>
    <t>(1,5+1,5+2,6+2,6)*8</t>
  </si>
  <si>
    <t>(2,4+2,4+0,6+0,6)*2</t>
  </si>
  <si>
    <t>(2,4+2,4+1,5+1,5)*4</t>
  </si>
  <si>
    <t>(1,2+1,2+0,6+0,6)*26</t>
  </si>
  <si>
    <t>(0,6+0,6+0,6+0,6)*10</t>
  </si>
  <si>
    <t>(1,5+1,5+2,5+2,5)*4</t>
  </si>
  <si>
    <t>(1,2+1,2+0,9+0,9)*6</t>
  </si>
  <si>
    <t>(1,2+1,2+0,6+0,6)*4</t>
  </si>
  <si>
    <t>179</t>
  </si>
  <si>
    <t>766-x1</t>
  </si>
  <si>
    <t>okno plastové vel. 1200x1500mm - spec. dle výpisu výplní ozn. 1</t>
  </si>
  <si>
    <t>1745443819</t>
  </si>
  <si>
    <t>180</t>
  </si>
  <si>
    <t>766-x2</t>
  </si>
  <si>
    <t>okno plastové vel. 1200x1400mm - spec. dle výpisu výplní ozn. 2</t>
  </si>
  <si>
    <t>-1180799175</t>
  </si>
  <si>
    <t>181</t>
  </si>
  <si>
    <t>766-x3</t>
  </si>
  <si>
    <t>dveře dvoukřídlé plastové se samozavíračem, panikovým kováním, bezpečnostním kováním a bezpečnostním zámkem vel. 1700x2300mm - spec. dle výpisu výplní ozn. 3</t>
  </si>
  <si>
    <t>1495635918</t>
  </si>
  <si>
    <t>182</t>
  </si>
  <si>
    <t>766-x4</t>
  </si>
  <si>
    <t>dveře dvoukřídlé balkonové s nadsvětlíkem vel. 1500x2600mm - spec. dle výpisu výplní ozn. 4</t>
  </si>
  <si>
    <t>-2078525387</t>
  </si>
  <si>
    <t>183</t>
  </si>
  <si>
    <t>766-x5</t>
  </si>
  <si>
    <t>okno plastové vel. 2400x600mm - spec. dle výpisu výplní ozn. 5</t>
  </si>
  <si>
    <t>-412858099</t>
  </si>
  <si>
    <t>184</t>
  </si>
  <si>
    <t>766-x6</t>
  </si>
  <si>
    <t>okno plastové vel. 2400x1500mm - spec. dle výpisu výplní ozn. 6</t>
  </si>
  <si>
    <t>60641171</t>
  </si>
  <si>
    <t>185</t>
  </si>
  <si>
    <t>766-x7</t>
  </si>
  <si>
    <t>okno plastové vel. 1200x600mm - spec. dle výpisu výplní ozn. 7</t>
  </si>
  <si>
    <t>-1303967618</t>
  </si>
  <si>
    <t>186</t>
  </si>
  <si>
    <t>766-x8</t>
  </si>
  <si>
    <t>okno plastové vel. 600x600mm - spec. dle výpisu výplní ozn. 8</t>
  </si>
  <si>
    <t>972918480</t>
  </si>
  <si>
    <t>187</t>
  </si>
  <si>
    <t>766-x9</t>
  </si>
  <si>
    <t>dveře dvoukřídlé plastové s nadsvětlíkem, panikovým kováním, bezpečnostním kováním a bezpečnostním zámkem vel. 1500x2500mm - spec. dle výpisu výplní ozn. 9</t>
  </si>
  <si>
    <t>1326358247</t>
  </si>
  <si>
    <t>188</t>
  </si>
  <si>
    <t>766-x10</t>
  </si>
  <si>
    <t>okno plastové vel. 1200x900mm - spec. dle výpisu výplní ozn. 10</t>
  </si>
  <si>
    <t>600144426</t>
  </si>
  <si>
    <t>189</t>
  </si>
  <si>
    <t>766-x11</t>
  </si>
  <si>
    <t>okno plastové vel. 1200x600mm - spec. dle výpisu výplní ozn. 11</t>
  </si>
  <si>
    <t>1811319382</t>
  </si>
  <si>
    <t>190</t>
  </si>
  <si>
    <t>766694112</t>
  </si>
  <si>
    <t>Montáž ostatních truhlářských konstrukcí parapetních desek dřevěných nebo plastových šířky do 300 mm, délky přes 1000 do 1600 mm</t>
  </si>
  <si>
    <t>-892464251</t>
  </si>
  <si>
    <t>https://podminky.urs.cz/item/CS_URS_2022_02/766694112</t>
  </si>
  <si>
    <t>191</t>
  </si>
  <si>
    <t>766694113</t>
  </si>
  <si>
    <t>Montáž ostatních truhlářských konstrukcí parapetních desek dřevěných nebo plastových šířky do 300 mm, délky přes 1600 do 2600 mm</t>
  </si>
  <si>
    <t>1804830810</t>
  </si>
  <si>
    <t>https://podminky.urs.cz/item/CS_URS_2022_02/766694113</t>
  </si>
  <si>
    <t>192</t>
  </si>
  <si>
    <t>60794101</t>
  </si>
  <si>
    <t>parapet dřevotřískový vnitřní povrch laminátový š 200mm</t>
  </si>
  <si>
    <t>1119844323</t>
  </si>
  <si>
    <t>1,2*65+2,4*3</t>
  </si>
  <si>
    <t>193</t>
  </si>
  <si>
    <t>60794103</t>
  </si>
  <si>
    <t>parapet dřevotřískový vnitřní povrch laminátový š 300mm</t>
  </si>
  <si>
    <t>322018224</t>
  </si>
  <si>
    <t>1,2*5</t>
  </si>
  <si>
    <t>194</t>
  </si>
  <si>
    <t>60794121</t>
  </si>
  <si>
    <t>koncovka PVC k parapetním dřevotřískovým deskám 600mm</t>
  </si>
  <si>
    <t>-1400059399</t>
  </si>
  <si>
    <t>195</t>
  </si>
  <si>
    <t>998766202</t>
  </si>
  <si>
    <t>Přesun hmot pro konstrukce truhlářské stanovený procentní sazbou (%) z ceny vodorovná dopravní vzdálenost do 50 m v objektech výšky přes 6 do 12 m</t>
  </si>
  <si>
    <t>606070824</t>
  </si>
  <si>
    <t>https://podminky.urs.cz/item/CS_URS_2022_02/998766202</t>
  </si>
  <si>
    <t>767</t>
  </si>
  <si>
    <t>Konstrukce zámečnické</t>
  </si>
  <si>
    <t>196</t>
  </si>
  <si>
    <t>767112812</t>
  </si>
  <si>
    <t>Demontáž stěn a příček pro zasklení svařovaných</t>
  </si>
  <si>
    <t>-1124066458</t>
  </si>
  <si>
    <t>https://podminky.urs.cz/item/CS_URS_2022_02/767112812</t>
  </si>
  <si>
    <t>Kolem vchodových dveří na schodiště a na chodbách</t>
  </si>
  <si>
    <t>-1,6*2,3</t>
  </si>
  <si>
    <t>(1,5*2,65)*4</t>
  </si>
  <si>
    <t>-(1,3*2,3)*4</t>
  </si>
  <si>
    <t>197</t>
  </si>
  <si>
    <t>767161813</t>
  </si>
  <si>
    <t>Demontáž zábradlí do suti rovného nerozebíratelný spoj hmotnosti 1 m zábradlí do 20 kg</t>
  </si>
  <si>
    <t>1461132343</t>
  </si>
  <si>
    <t>https://podminky.urs.cz/item/CS_URS_2023_02/767161813</t>
  </si>
  <si>
    <t>Schodiště na Jižní štítové stěně</t>
  </si>
  <si>
    <t>198</t>
  </si>
  <si>
    <t>767162811</t>
  </si>
  <si>
    <t>Demontáž zábradlí balkonového nebo lodžiového z hliníkových profilů včetně výplně rovného délky do 3,0 m</t>
  </si>
  <si>
    <t>-1512347642</t>
  </si>
  <si>
    <t>https://podminky.urs.cz/item/CS_URS_2022_02/767162811</t>
  </si>
  <si>
    <t>199</t>
  </si>
  <si>
    <t>767661811</t>
  </si>
  <si>
    <t>Demontáž mříží pevných nebo otevíravých</t>
  </si>
  <si>
    <t>-1379364059</t>
  </si>
  <si>
    <t>https://podminky.urs.cz/item/CS_URS_2022_02/767661811</t>
  </si>
  <si>
    <t>200</t>
  </si>
  <si>
    <t>767-x3</t>
  </si>
  <si>
    <t>Demontáž ocelové konzole na fasádě vč. likvidace</t>
  </si>
  <si>
    <t>726351203</t>
  </si>
  <si>
    <t>201</t>
  </si>
  <si>
    <t>767691822</t>
  </si>
  <si>
    <t>Ostatní práce - vyvěšení nebo zavěšení kovových křídel dveří, plochy do 2 m2</t>
  </si>
  <si>
    <t>-908369765</t>
  </si>
  <si>
    <t>https://podminky.urs.cz/item/CS_URS_2022_02/767691822</t>
  </si>
  <si>
    <t>202</t>
  </si>
  <si>
    <t>767-x1</t>
  </si>
  <si>
    <t>Výroba dodávka a montáž balkonové zábradlí z nerezu vč. ukotvení - spec. dle PD</t>
  </si>
  <si>
    <t>-1459499957</t>
  </si>
  <si>
    <t xml:space="preserve">Poznámka k položce:_x000d_
Zábradlí - nerez - 82,1kg_x000d_
_x000d_
Madlo broušená nerez AISI304, pr. 42,4 - 8bm_x000d_
Ukončení - zátka na trubku ø 42,4 mm, broušená nerez K320 / AISI316 - 8ks_x000d_
Vodorovná výplň zábradlí trubka ø 12x1,5mm, broušená nerez K320/AISI304 - 40bm_x000d_
Nerezový sloup, boční kotvení, 5 řadový průchodný, vnitřní, vrch pevný (ø 42,4x2 mm), broušená nerez K320 / AISI304 výška vč. madla 1180 vč. 1x kotvící příruby, 5x úchytu vodorvné výplně a 1x držáku madla - 12ks_x000d_
Ukončení na trubku ø12 mm, broušená nerez K320 / AISI304 - 40ks_x000d_
_x000d_
Drobný spojovací matriál - 1kpl_x000d_
_x000d_
_x000d_
_x000d_
_x000d_
_x000d_
</t>
  </si>
  <si>
    <t>203</t>
  </si>
  <si>
    <t>767-x2</t>
  </si>
  <si>
    <t>Výroba, dodávka a montáž nové ocelové žárově pozinkované schodiště na Jižním štítě vč. zábradlí z nerezu, ukotvením apod... - spec. dle PD</t>
  </si>
  <si>
    <t>-522817173</t>
  </si>
  <si>
    <t xml:space="preserve">Poznámka k položce:_x000d_
Schodiště - pozink - 416,03kg_x000d_
_x000d_
Jackl 100/60/3 - 7,2bm_x000d_
Jackl 60/60/4 - 6bm_x000d_
Pásovina 150/10 (bočnice, lemování podesty, kotvící desky) - 10,6bm_x000d_
Rošt XSP 3.30-34/38, 2100/1500  Zn přední hrana protiskluzová - 1ks_x000d_
Schodnice XSP 3.30-34/38,1500/270 Zn s protiskluzovou hranou - 8ks_x000d_
Drobný spojovací materiál (matky, šrouby, závitová tyč, chem.kotva) - 1kpl_x000d_
Žárové zinkování - 416,03kg_x000d_
_x000d_
Zábradlí - nerez - 70,63kg_x000d_
_x000d_
Madlo broušená nerez AISI304, pr. 42,4 s ukončením 2 ks - 12,6bm_x000d_
Vodorovná výplň zábradlí trubka ø 33.7x2.0mm, broušená nerez K320 /AISI304 - 8,1bm_x000d_
Sloupek broušená nerez AISI304, pr. 42,4 d. 1300 - 6ks_x000d_
Držák madla na trubku 42,4 broušená nerez - 6ks_x000d_
Příruba madla - 1ks_x000d_
Držák madla na zeď broušená nerez - 4ks_x000d_
Šroub pr. 8 d.65 nerez, klobouková matka nerez - 16ks_x000d_
Drobný spojovací matriál - 1kpl_x000d_
_x000d_
_x000d_
_x000d_
_x000d_
_x000d_
</t>
  </si>
  <si>
    <t>204</t>
  </si>
  <si>
    <t>998767202</t>
  </si>
  <si>
    <t>Přesun hmot pro zámečnické konstrukce stanovený procentní sazbou (%) z ceny vodorovná dopravní vzdálenost do 50 m v objektech výšky přes 6 do 12 m</t>
  </si>
  <si>
    <t>1651789842</t>
  </si>
  <si>
    <t>https://podminky.urs.cz/item/CS_URS_2022_02/998767202</t>
  </si>
  <si>
    <t>776</t>
  </si>
  <si>
    <t>Podlahy povlakové</t>
  </si>
  <si>
    <t>205</t>
  </si>
  <si>
    <t>776121112</t>
  </si>
  <si>
    <t>Příprava podkladu penetrace vodou ředitelná podlah</t>
  </si>
  <si>
    <t>359874765</t>
  </si>
  <si>
    <t>https://podminky.urs.cz/item/CS_URS_2023_02/776121112</t>
  </si>
  <si>
    <t>Oprava podlah po balkonech</t>
  </si>
  <si>
    <t>206</t>
  </si>
  <si>
    <t>776221111</t>
  </si>
  <si>
    <t>Montáž podlahovin z PVC lepením standardním lepidlem z pásů</t>
  </si>
  <si>
    <t>-1484377964</t>
  </si>
  <si>
    <t>https://podminky.urs.cz/item/CS_URS_2023_02/776221111</t>
  </si>
  <si>
    <t>207</t>
  </si>
  <si>
    <t>28412285</t>
  </si>
  <si>
    <t>krytina podlahová PVC - vzhled dle stávající</t>
  </si>
  <si>
    <t>1699569140</t>
  </si>
  <si>
    <t>7,2*1,2 'Přepočtené koeficientem množství</t>
  </si>
  <si>
    <t>208</t>
  </si>
  <si>
    <t>776411111</t>
  </si>
  <si>
    <t>Montáž soklíků lepením obvodových, výšky do 80 mm</t>
  </si>
  <si>
    <t>-819942113</t>
  </si>
  <si>
    <t>https://podminky.urs.cz/item/CS_URS_2023_02/776411111</t>
  </si>
  <si>
    <t>209</t>
  </si>
  <si>
    <t>28411004</t>
  </si>
  <si>
    <t>lišta soklová PVC samolepící 30x30mm</t>
  </si>
  <si>
    <t>-1141829415</t>
  </si>
  <si>
    <t>9,6*1,05 'Přepočtené koeficientem množství</t>
  </si>
  <si>
    <t>210</t>
  </si>
  <si>
    <t>998776202</t>
  </si>
  <si>
    <t>Přesun hmot pro podlahy povlakové stanovený procentní sazbou (%) z ceny vodorovná dopravní vzdálenost do 50 m v objektech výšky přes 6 do 12 m</t>
  </si>
  <si>
    <t>288138703</t>
  </si>
  <si>
    <t>https://podminky.urs.cz/item/CS_URS_2023_02/998776202</t>
  </si>
  <si>
    <t>783</t>
  </si>
  <si>
    <t>Dokončovací práce - nátěry</t>
  </si>
  <si>
    <t>211</t>
  </si>
  <si>
    <t>783218111</t>
  </si>
  <si>
    <t>Lazurovací nátěr tesařských konstrukcí dvojnásobný syntetický</t>
  </si>
  <si>
    <t>381260543</t>
  </si>
  <si>
    <t>https://podminky.urs.cz/item/CS_URS_2022_02/783218111</t>
  </si>
  <si>
    <t>Střešní podhled</t>
  </si>
  <si>
    <t>212</t>
  </si>
  <si>
    <t>783314203</t>
  </si>
  <si>
    <t>Základní antikorozní nátěr zámečnických konstrukcí jednonásobný syntetický samozákladující</t>
  </si>
  <si>
    <t>-23262929</t>
  </si>
  <si>
    <t>https://podminky.urs.cz/item/CS_URS_2022_02/783314203</t>
  </si>
  <si>
    <t>Dvojnásobně</t>
  </si>
  <si>
    <t>((2,1*2)*(0,14+0,14+0,066+0,066+0,066+0,066))*2</t>
  </si>
  <si>
    <t>((3*4)*(0,18+0,18+0,082+0,082+0,082+0,082))*2</t>
  </si>
  <si>
    <t>784</t>
  </si>
  <si>
    <t>Dokončovací práce - malby a tapety</t>
  </si>
  <si>
    <t>213</t>
  </si>
  <si>
    <t>784181121</t>
  </si>
  <si>
    <t>Penetrace podkladu jednonásobná hloubková akrylátová bezbarvá v místnostech výšky do 3,80 m</t>
  </si>
  <si>
    <t>-900313935</t>
  </si>
  <si>
    <t>https://podminky.urs.cz/item/CS_URS_2022_02/784181121</t>
  </si>
  <si>
    <t>Na nové omítky dozdívek, zazdívek, kolem nových oken, apod...</t>
  </si>
  <si>
    <t>((0,6*4)*0,35)*5</t>
  </si>
  <si>
    <t>((1,2+1,2+0,6+0,6)*0,35)*13</t>
  </si>
  <si>
    <t>((1,2+1,2+0,9+0,9)*0,12)*3</t>
  </si>
  <si>
    <t>((1,2+1,2+1,5+1,5)*0,27)*3</t>
  </si>
  <si>
    <t>((1,2+1,2+1,5+1,5)*0,13)*21</t>
  </si>
  <si>
    <t>(2,4*3)*0,15</t>
  </si>
  <si>
    <t>((1,5+2,6+2,6)*0,15)*11</t>
  </si>
  <si>
    <t>((1,2+1,4+1,4)*0,13)*46</t>
  </si>
  <si>
    <t>2,4*1,4</t>
  </si>
  <si>
    <t>2,4*1,5</t>
  </si>
  <si>
    <t>214</t>
  </si>
  <si>
    <t>784211101</t>
  </si>
  <si>
    <t>Malby z malířských směsí oděruvzdorných za mokra dvojnásobné, bílé za mokra oděruvzdorné výborně v místnostech výšky do 3,80 m</t>
  </si>
  <si>
    <t>-72608815</t>
  </si>
  <si>
    <t>https://podminky.urs.cz/item/CS_URS_2022_02/784211101</t>
  </si>
  <si>
    <t>VRN</t>
  </si>
  <si>
    <t>Vedlejší rozpočtové náklady</t>
  </si>
  <si>
    <t>VRN3</t>
  </si>
  <si>
    <t>Zařízení staveniště</t>
  </si>
  <si>
    <t>215</t>
  </si>
  <si>
    <t>030001000</t>
  </si>
  <si>
    <t>…</t>
  </si>
  <si>
    <t>1024</t>
  </si>
  <si>
    <t>1339901640</t>
  </si>
  <si>
    <t>https://podminky.urs.cz/item/CS_URS_2022_02/030001000</t>
  </si>
  <si>
    <t>216</t>
  </si>
  <si>
    <t>033002000/R</t>
  </si>
  <si>
    <t>Náklady na energie (voda, elektro, apod...)</t>
  </si>
  <si>
    <t>475390643</t>
  </si>
  <si>
    <t>217</t>
  </si>
  <si>
    <t>034002000</t>
  </si>
  <si>
    <t>Zabezpečení staveniště</t>
  </si>
  <si>
    <t>1395427767</t>
  </si>
  <si>
    <t>https://podminky.urs.cz/item/CS_URS_2022_02/034002000</t>
  </si>
  <si>
    <t>VRN9</t>
  </si>
  <si>
    <t>Ostatní náklady</t>
  </si>
  <si>
    <t>218</t>
  </si>
  <si>
    <t>094002000</t>
  </si>
  <si>
    <t>Ostatní náklady související s výstavbou - náklady dle zhotovitele</t>
  </si>
  <si>
    <t>466912727</t>
  </si>
  <si>
    <t>https://podminky.urs.cz/item/CS_URS_2022_02/094002000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</si>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</sst>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6123" TargetMode="External" /><Relationship Id="rId2" Type="http://schemas.openxmlformats.org/officeDocument/2006/relationships/hyperlink" Target="https://podminky.urs.cz/item/CS_URS_2023_02/113107142" TargetMode="External" /><Relationship Id="rId3" Type="http://schemas.openxmlformats.org/officeDocument/2006/relationships/hyperlink" Target="https://podminky.urs.cz/item/CS_URS_2023_02/113202111" TargetMode="External" /><Relationship Id="rId4" Type="http://schemas.openxmlformats.org/officeDocument/2006/relationships/hyperlink" Target="https://podminky.urs.cz/item/CS_URS_2023_02/122251101" TargetMode="External" /><Relationship Id="rId5" Type="http://schemas.openxmlformats.org/officeDocument/2006/relationships/hyperlink" Target="https://podminky.urs.cz/item/CS_URS_2023_02/131213701" TargetMode="External" /><Relationship Id="rId6" Type="http://schemas.openxmlformats.org/officeDocument/2006/relationships/hyperlink" Target="https://podminky.urs.cz/item/CS_URS_2023_02/133251101" TargetMode="External" /><Relationship Id="rId7" Type="http://schemas.openxmlformats.org/officeDocument/2006/relationships/hyperlink" Target="https://podminky.urs.cz/item/CS_URS_2023_02/162751117" TargetMode="External" /><Relationship Id="rId8" Type="http://schemas.openxmlformats.org/officeDocument/2006/relationships/hyperlink" Target="https://podminky.urs.cz/item/CS_URS_2023_02/162751119" TargetMode="External" /><Relationship Id="rId9" Type="http://schemas.openxmlformats.org/officeDocument/2006/relationships/hyperlink" Target="https://podminky.urs.cz/item/CS_URS_2023_02/171251201" TargetMode="External" /><Relationship Id="rId10" Type="http://schemas.openxmlformats.org/officeDocument/2006/relationships/hyperlink" Target="https://podminky.urs.cz/item/CS_URS_2023_02/171201231" TargetMode="External" /><Relationship Id="rId11" Type="http://schemas.openxmlformats.org/officeDocument/2006/relationships/hyperlink" Target="https://podminky.urs.cz/item/CS_URS_2023_02/175111101" TargetMode="External" /><Relationship Id="rId12" Type="http://schemas.openxmlformats.org/officeDocument/2006/relationships/hyperlink" Target="https://podminky.urs.cz/item/CS_URS_2023_02/181351003" TargetMode="External" /><Relationship Id="rId13" Type="http://schemas.openxmlformats.org/officeDocument/2006/relationships/hyperlink" Target="https://podminky.urs.cz/item/CS_URS_2023_02/181411131" TargetMode="External" /><Relationship Id="rId14" Type="http://schemas.openxmlformats.org/officeDocument/2006/relationships/hyperlink" Target="https://podminky.urs.cz/item/CS_URS_2023_02/183403153" TargetMode="External" /><Relationship Id="rId15" Type="http://schemas.openxmlformats.org/officeDocument/2006/relationships/hyperlink" Target="https://podminky.urs.cz/item/CS_URS_2023_02/275313711" TargetMode="External" /><Relationship Id="rId16" Type="http://schemas.openxmlformats.org/officeDocument/2006/relationships/hyperlink" Target="https://podminky.urs.cz/item/CS_URS_2022_02/310231055" TargetMode="External" /><Relationship Id="rId17" Type="http://schemas.openxmlformats.org/officeDocument/2006/relationships/hyperlink" Target="https://podminky.urs.cz/item/CS_URS_2022_02/310236241" TargetMode="External" /><Relationship Id="rId18" Type="http://schemas.openxmlformats.org/officeDocument/2006/relationships/hyperlink" Target="https://podminky.urs.cz/item/CS_URS_2022_02/342291121" TargetMode="External" /><Relationship Id="rId19" Type="http://schemas.openxmlformats.org/officeDocument/2006/relationships/hyperlink" Target="https://podminky.urs.cz/item/CS_URS_2022_02/317944323" TargetMode="External" /><Relationship Id="rId20" Type="http://schemas.openxmlformats.org/officeDocument/2006/relationships/hyperlink" Target="https://podminky.urs.cz/item/CS_URS_2022_02/317234410" TargetMode="External" /><Relationship Id="rId21" Type="http://schemas.openxmlformats.org/officeDocument/2006/relationships/hyperlink" Target="https://podminky.urs.cz/item/CS_URS_2022_02/346244381" TargetMode="External" /><Relationship Id="rId22" Type="http://schemas.openxmlformats.org/officeDocument/2006/relationships/hyperlink" Target="https://podminky.urs.cz/item/CS_URS_2023_02/564831011" TargetMode="External" /><Relationship Id="rId23" Type="http://schemas.openxmlformats.org/officeDocument/2006/relationships/hyperlink" Target="https://podminky.urs.cz/item/CS_URS_2023_02/564861011" TargetMode="External" /><Relationship Id="rId24" Type="http://schemas.openxmlformats.org/officeDocument/2006/relationships/hyperlink" Target="https://podminky.urs.cz/item/CS_URS_2023_02/573111115" TargetMode="External" /><Relationship Id="rId25" Type="http://schemas.openxmlformats.org/officeDocument/2006/relationships/hyperlink" Target="https://podminky.urs.cz/item/CS_URS_2023_02/565146101" TargetMode="External" /><Relationship Id="rId26" Type="http://schemas.openxmlformats.org/officeDocument/2006/relationships/hyperlink" Target="https://podminky.urs.cz/item/CS_URS_2023_02/573211112" TargetMode="External" /><Relationship Id="rId27" Type="http://schemas.openxmlformats.org/officeDocument/2006/relationships/hyperlink" Target="https://podminky.urs.cz/item/CS_URS_2023_02/577134111" TargetMode="External" /><Relationship Id="rId28" Type="http://schemas.openxmlformats.org/officeDocument/2006/relationships/hyperlink" Target="https://podminky.urs.cz/item/CS_URS_2023_02/596211111" TargetMode="External" /><Relationship Id="rId29" Type="http://schemas.openxmlformats.org/officeDocument/2006/relationships/hyperlink" Target="https://podminky.urs.cz/item/CS_URS_2022_02/629991012" TargetMode="External" /><Relationship Id="rId30" Type="http://schemas.openxmlformats.org/officeDocument/2006/relationships/hyperlink" Target="https://podminky.urs.cz/item/CS_URS_2022_02/619991001" TargetMode="External" /><Relationship Id="rId31" Type="http://schemas.openxmlformats.org/officeDocument/2006/relationships/hyperlink" Target="https://podminky.urs.cz/item/CS_URS_2022_02/612325302" TargetMode="External" /><Relationship Id="rId32" Type="http://schemas.openxmlformats.org/officeDocument/2006/relationships/hyperlink" Target="https://podminky.urs.cz/item/CS_URS_2022_02/612325121" TargetMode="External" /><Relationship Id="rId33" Type="http://schemas.openxmlformats.org/officeDocument/2006/relationships/hyperlink" Target="https://podminky.urs.cz/item/CS_URS_2022_02/612325223" TargetMode="External" /><Relationship Id="rId34" Type="http://schemas.openxmlformats.org/officeDocument/2006/relationships/hyperlink" Target="https://podminky.urs.cz/item/CS_URS_2022_02/612325225" TargetMode="External" /><Relationship Id="rId35" Type="http://schemas.openxmlformats.org/officeDocument/2006/relationships/hyperlink" Target="https://podminky.urs.cz/item/CS_URS_2022_02/619995001" TargetMode="External" /><Relationship Id="rId36" Type="http://schemas.openxmlformats.org/officeDocument/2006/relationships/hyperlink" Target="https://podminky.urs.cz/item/CS_URS_2022_02/629995101" TargetMode="External" /><Relationship Id="rId37" Type="http://schemas.openxmlformats.org/officeDocument/2006/relationships/hyperlink" Target="https://podminky.urs.cz/item/CS_URS_2022_02/621325102" TargetMode="External" /><Relationship Id="rId38" Type="http://schemas.openxmlformats.org/officeDocument/2006/relationships/hyperlink" Target="https://podminky.urs.cz/item/CS_URS_2022_02/621131121" TargetMode="External" /><Relationship Id="rId39" Type="http://schemas.openxmlformats.org/officeDocument/2006/relationships/hyperlink" Target="https://podminky.urs.cz/item/CS_URS_2022_02/621142001" TargetMode="External" /><Relationship Id="rId40" Type="http://schemas.openxmlformats.org/officeDocument/2006/relationships/hyperlink" Target="https://podminky.urs.cz/item/CS_URS_2022_02/621151001" TargetMode="External" /><Relationship Id="rId41" Type="http://schemas.openxmlformats.org/officeDocument/2006/relationships/hyperlink" Target="https://podminky.urs.cz/item/CS_URS_2022_02/621531012" TargetMode="External" /><Relationship Id="rId42" Type="http://schemas.openxmlformats.org/officeDocument/2006/relationships/hyperlink" Target="https://podminky.urs.cz/item/CS_URS_2022_02/622325102" TargetMode="External" /><Relationship Id="rId43" Type="http://schemas.openxmlformats.org/officeDocument/2006/relationships/hyperlink" Target="https://podminky.urs.cz/item/CS_URS_2022_02/622131121" TargetMode="External" /><Relationship Id="rId44" Type="http://schemas.openxmlformats.org/officeDocument/2006/relationships/hyperlink" Target="https://podminky.urs.cz/item/CS_URS_2022_02/622211031" TargetMode="External" /><Relationship Id="rId45" Type="http://schemas.openxmlformats.org/officeDocument/2006/relationships/hyperlink" Target="https://podminky.urs.cz/item/CS_URS_2022_02/622212001" TargetMode="External" /><Relationship Id="rId46" Type="http://schemas.openxmlformats.org/officeDocument/2006/relationships/hyperlink" Target="https://podminky.urs.cz/item/CS_URS_2022_02/622221031" TargetMode="External" /><Relationship Id="rId47" Type="http://schemas.openxmlformats.org/officeDocument/2006/relationships/hyperlink" Target="https://podminky.urs.cz/item/CS_URS_2022_02/622251101" TargetMode="External" /><Relationship Id="rId48" Type="http://schemas.openxmlformats.org/officeDocument/2006/relationships/hyperlink" Target="https://podminky.urs.cz/item/CS_URS_2022_02/622251105" TargetMode="External" /><Relationship Id="rId49" Type="http://schemas.openxmlformats.org/officeDocument/2006/relationships/hyperlink" Target="https://podminky.urs.cz/item/CS_URS_2022_02/622251211" TargetMode="External" /><Relationship Id="rId50" Type="http://schemas.openxmlformats.org/officeDocument/2006/relationships/hyperlink" Target="https://podminky.urs.cz/item/CS_URS_2022_02/622142001" TargetMode="External" /><Relationship Id="rId51" Type="http://schemas.openxmlformats.org/officeDocument/2006/relationships/hyperlink" Target="https://podminky.urs.cz/item/CS_URS_2022_02/622252001" TargetMode="External" /><Relationship Id="rId52" Type="http://schemas.openxmlformats.org/officeDocument/2006/relationships/hyperlink" Target="https://podminky.urs.cz/item/CS_URS_2022_02/622143003" TargetMode="External" /><Relationship Id="rId53" Type="http://schemas.openxmlformats.org/officeDocument/2006/relationships/hyperlink" Target="https://podminky.urs.cz/item/CS_URS_2022_02/622143004" TargetMode="External" /><Relationship Id="rId54" Type="http://schemas.openxmlformats.org/officeDocument/2006/relationships/hyperlink" Target="https://podminky.urs.cz/item/CS_URS_2022_02/622252002" TargetMode="External" /><Relationship Id="rId55" Type="http://schemas.openxmlformats.org/officeDocument/2006/relationships/hyperlink" Target="https://podminky.urs.cz/item/CS_URS_2022_02/622151021" TargetMode="External" /><Relationship Id="rId56" Type="http://schemas.openxmlformats.org/officeDocument/2006/relationships/hyperlink" Target="https://podminky.urs.cz/item/CS_URS_2022_02/622511112" TargetMode="External" /><Relationship Id="rId57" Type="http://schemas.openxmlformats.org/officeDocument/2006/relationships/hyperlink" Target="https://podminky.urs.cz/item/CS_URS_2022_02/622151001" TargetMode="External" /><Relationship Id="rId58" Type="http://schemas.openxmlformats.org/officeDocument/2006/relationships/hyperlink" Target="https://podminky.urs.cz/item/CS_URS_2022_02/622531012" TargetMode="External" /><Relationship Id="rId59" Type="http://schemas.openxmlformats.org/officeDocument/2006/relationships/hyperlink" Target="https://podminky.urs.cz/item/CS_URS_2023_02/631311124" TargetMode="External" /><Relationship Id="rId60" Type="http://schemas.openxmlformats.org/officeDocument/2006/relationships/hyperlink" Target="https://podminky.urs.cz/item/CS_URS_2023_02/631319012" TargetMode="External" /><Relationship Id="rId61" Type="http://schemas.openxmlformats.org/officeDocument/2006/relationships/hyperlink" Target="https://podminky.urs.cz/item/CS_URS_2023_02/634112114" TargetMode="External" /><Relationship Id="rId62" Type="http://schemas.openxmlformats.org/officeDocument/2006/relationships/hyperlink" Target="https://podminky.urs.cz/item/CS_URS_2023_02/919735112" TargetMode="External" /><Relationship Id="rId63" Type="http://schemas.openxmlformats.org/officeDocument/2006/relationships/hyperlink" Target="https://podminky.urs.cz/item/CS_URS_2022_02/952902611" TargetMode="External" /><Relationship Id="rId64" Type="http://schemas.openxmlformats.org/officeDocument/2006/relationships/hyperlink" Target="https://podminky.urs.cz/item/CS_URS_2022_02/968062375" TargetMode="External" /><Relationship Id="rId65" Type="http://schemas.openxmlformats.org/officeDocument/2006/relationships/hyperlink" Target="https://podminky.urs.cz/item/CS_URS_2022_02/968062377" TargetMode="External" /><Relationship Id="rId66" Type="http://schemas.openxmlformats.org/officeDocument/2006/relationships/hyperlink" Target="https://podminky.urs.cz/item/CS_URS_2022_02/968062455" TargetMode="External" /><Relationship Id="rId67" Type="http://schemas.openxmlformats.org/officeDocument/2006/relationships/hyperlink" Target="https://podminky.urs.cz/item/CS_URS_2022_02/968072456" TargetMode="External" /><Relationship Id="rId68" Type="http://schemas.openxmlformats.org/officeDocument/2006/relationships/hyperlink" Target="https://podminky.urs.cz/item/CS_URS_2023_02/965042131" TargetMode="External" /><Relationship Id="rId69" Type="http://schemas.openxmlformats.org/officeDocument/2006/relationships/hyperlink" Target="https://podminky.urs.cz/item/CS_URS_2022_02/971033561" TargetMode="External" /><Relationship Id="rId70" Type="http://schemas.openxmlformats.org/officeDocument/2006/relationships/hyperlink" Target="https://podminky.urs.cz/item/CS_URS_2022_02/973031325" TargetMode="External" /><Relationship Id="rId71" Type="http://schemas.openxmlformats.org/officeDocument/2006/relationships/hyperlink" Target="https://podminky.urs.cz/item/CS_URS_2022_02/978013191" TargetMode="External" /><Relationship Id="rId72" Type="http://schemas.openxmlformats.org/officeDocument/2006/relationships/hyperlink" Target="https://podminky.urs.cz/item/CS_URS_2022_02/978015341" TargetMode="External" /><Relationship Id="rId73" Type="http://schemas.openxmlformats.org/officeDocument/2006/relationships/hyperlink" Target="https://podminky.urs.cz/item/CS_URS_2023_02/979054451" TargetMode="External" /><Relationship Id="rId74" Type="http://schemas.openxmlformats.org/officeDocument/2006/relationships/hyperlink" Target="https://podminky.urs.cz/item/CS_URS_2023_02/919121213" TargetMode="External" /><Relationship Id="rId75" Type="http://schemas.openxmlformats.org/officeDocument/2006/relationships/hyperlink" Target="https://podminky.urs.cz/item/CS_URS_2022_02/941211112" TargetMode="External" /><Relationship Id="rId76" Type="http://schemas.openxmlformats.org/officeDocument/2006/relationships/hyperlink" Target="https://podminky.urs.cz/item/CS_URS_2022_02/941211211" TargetMode="External" /><Relationship Id="rId77" Type="http://schemas.openxmlformats.org/officeDocument/2006/relationships/hyperlink" Target="https://podminky.urs.cz/item/CS_URS_2022_02/941211812" TargetMode="External" /><Relationship Id="rId78" Type="http://schemas.openxmlformats.org/officeDocument/2006/relationships/hyperlink" Target="https://podminky.urs.cz/item/CS_URS_2022_02/944511111" TargetMode="External" /><Relationship Id="rId79" Type="http://schemas.openxmlformats.org/officeDocument/2006/relationships/hyperlink" Target="https://podminky.urs.cz/item/CS_URS_2022_02/944511211" TargetMode="External" /><Relationship Id="rId80" Type="http://schemas.openxmlformats.org/officeDocument/2006/relationships/hyperlink" Target="https://podminky.urs.cz/item/CS_URS_2022_02/944511811" TargetMode="External" /><Relationship Id="rId81" Type="http://schemas.openxmlformats.org/officeDocument/2006/relationships/hyperlink" Target="https://podminky.urs.cz/item/CS_URS_2022_02/949101111" TargetMode="External" /><Relationship Id="rId82" Type="http://schemas.openxmlformats.org/officeDocument/2006/relationships/hyperlink" Target="https://podminky.urs.cz/item/CS_URS_2022_02/952901111" TargetMode="External" /><Relationship Id="rId83" Type="http://schemas.openxmlformats.org/officeDocument/2006/relationships/hyperlink" Target="https://podminky.urs.cz/item/CS_URS_2022_02/997002611" TargetMode="External" /><Relationship Id="rId84" Type="http://schemas.openxmlformats.org/officeDocument/2006/relationships/hyperlink" Target="https://podminky.urs.cz/item/CS_URS_2022_02/997013213" TargetMode="External" /><Relationship Id="rId85" Type="http://schemas.openxmlformats.org/officeDocument/2006/relationships/hyperlink" Target="https://podminky.urs.cz/item/CS_URS_2022_02/997013501" TargetMode="External" /><Relationship Id="rId86" Type="http://schemas.openxmlformats.org/officeDocument/2006/relationships/hyperlink" Target="https://podminky.urs.cz/item/CS_URS_2022_02/997013509" TargetMode="External" /><Relationship Id="rId87" Type="http://schemas.openxmlformats.org/officeDocument/2006/relationships/hyperlink" Target="https://podminky.urs.cz/item/CS_URS_2022_02/997013631" TargetMode="External" /><Relationship Id="rId88" Type="http://schemas.openxmlformats.org/officeDocument/2006/relationships/hyperlink" Target="https://podminky.urs.cz/item/CS_URS_2022_02/997013804" TargetMode="External" /><Relationship Id="rId89" Type="http://schemas.openxmlformats.org/officeDocument/2006/relationships/hyperlink" Target="https://podminky.urs.cz/item/CS_URS_2022_02/997013811" TargetMode="External" /><Relationship Id="rId90" Type="http://schemas.openxmlformats.org/officeDocument/2006/relationships/hyperlink" Target="https://podminky.urs.cz/item/CS_URS_2023_02/997013861" TargetMode="External" /><Relationship Id="rId91" Type="http://schemas.openxmlformats.org/officeDocument/2006/relationships/hyperlink" Target="https://podminky.urs.cz/item/CS_URS_2023_02/997013862" TargetMode="External" /><Relationship Id="rId92" Type="http://schemas.openxmlformats.org/officeDocument/2006/relationships/hyperlink" Target="https://podminky.urs.cz/item/CS_URS_2022_02/997013863" TargetMode="External" /><Relationship Id="rId93" Type="http://schemas.openxmlformats.org/officeDocument/2006/relationships/hyperlink" Target="https://podminky.urs.cz/item/CS_URS_2022_02/998018002" TargetMode="External" /><Relationship Id="rId94" Type="http://schemas.openxmlformats.org/officeDocument/2006/relationships/hyperlink" Target="https://podminky.urs.cz/item/CS_URS_2022_02/713122111" TargetMode="External" /><Relationship Id="rId95" Type="http://schemas.openxmlformats.org/officeDocument/2006/relationships/hyperlink" Target="https://podminky.urs.cz/item/CS_URS_2022_02/713122112" TargetMode="External" /><Relationship Id="rId96" Type="http://schemas.openxmlformats.org/officeDocument/2006/relationships/hyperlink" Target="https://podminky.urs.cz/item/CS_URS_2022_02/713122121" TargetMode="External" /><Relationship Id="rId97" Type="http://schemas.openxmlformats.org/officeDocument/2006/relationships/hyperlink" Target="https://podminky.urs.cz/item/CS_URS_2022_02/713122122" TargetMode="External" /><Relationship Id="rId98" Type="http://schemas.openxmlformats.org/officeDocument/2006/relationships/hyperlink" Target="https://podminky.urs.cz/item/CS_URS_2022_02/713122131" TargetMode="External" /><Relationship Id="rId99" Type="http://schemas.openxmlformats.org/officeDocument/2006/relationships/hyperlink" Target="https://podminky.urs.cz/item/CS_URS_2022_02/713122132" TargetMode="External" /><Relationship Id="rId100" Type="http://schemas.openxmlformats.org/officeDocument/2006/relationships/hyperlink" Target="https://podminky.urs.cz/item/CS_URS_2022_02/713122141" TargetMode="External" /><Relationship Id="rId101" Type="http://schemas.openxmlformats.org/officeDocument/2006/relationships/hyperlink" Target="https://podminky.urs.cz/item/CS_URS_2022_02/713111111" TargetMode="External" /><Relationship Id="rId102" Type="http://schemas.openxmlformats.org/officeDocument/2006/relationships/hyperlink" Target="https://podminky.urs.cz/item/CS_URS_2022_02/998713202" TargetMode="External" /><Relationship Id="rId103" Type="http://schemas.openxmlformats.org/officeDocument/2006/relationships/hyperlink" Target="https://podminky.urs.cz/item/CS_URS_2022_02/721242804" TargetMode="External" /><Relationship Id="rId104" Type="http://schemas.openxmlformats.org/officeDocument/2006/relationships/hyperlink" Target="https://podminky.urs.cz/item/CS_URS_2022_02/721242106" TargetMode="External" /><Relationship Id="rId105" Type="http://schemas.openxmlformats.org/officeDocument/2006/relationships/hyperlink" Target="https://podminky.urs.cz/item/CS_URS_2022_02/998721202" TargetMode="External" /><Relationship Id="rId106" Type="http://schemas.openxmlformats.org/officeDocument/2006/relationships/hyperlink" Target="https://podminky.urs.cz/item/CS_URS_2022_02/998741202" TargetMode="External" /><Relationship Id="rId107" Type="http://schemas.openxmlformats.org/officeDocument/2006/relationships/hyperlink" Target="https://podminky.urs.cz/item/CS_URS_2022_02/998742202" TargetMode="External" /><Relationship Id="rId108" Type="http://schemas.openxmlformats.org/officeDocument/2006/relationships/hyperlink" Target="https://podminky.urs.cz/item/CS_URS_2022_02/762343811" TargetMode="External" /><Relationship Id="rId109" Type="http://schemas.openxmlformats.org/officeDocument/2006/relationships/hyperlink" Target="https://podminky.urs.cz/item/CS_URS_2022_02/762081150" TargetMode="External" /><Relationship Id="rId110" Type="http://schemas.openxmlformats.org/officeDocument/2006/relationships/hyperlink" Target="https://podminky.urs.cz/item/CS_URS_2022_02/762341650" TargetMode="External" /><Relationship Id="rId111" Type="http://schemas.openxmlformats.org/officeDocument/2006/relationships/hyperlink" Target="https://podminky.urs.cz/item/CS_URS_2022_02/762395000" TargetMode="External" /><Relationship Id="rId112" Type="http://schemas.openxmlformats.org/officeDocument/2006/relationships/hyperlink" Target="https://podminky.urs.cz/item/CS_URS_2022_02/762511274" TargetMode="External" /><Relationship Id="rId113" Type="http://schemas.openxmlformats.org/officeDocument/2006/relationships/hyperlink" Target="https://podminky.urs.cz/item/CS_URS_2022_02/998762202" TargetMode="External" /><Relationship Id="rId114" Type="http://schemas.openxmlformats.org/officeDocument/2006/relationships/hyperlink" Target="https://podminky.urs.cz/item/CS_URS_2022_02/764001821" TargetMode="External" /><Relationship Id="rId115" Type="http://schemas.openxmlformats.org/officeDocument/2006/relationships/hyperlink" Target="https://podminky.urs.cz/item/CS_URS_2022_02/764002851" TargetMode="External" /><Relationship Id="rId116" Type="http://schemas.openxmlformats.org/officeDocument/2006/relationships/hyperlink" Target="https://podminky.urs.cz/item/CS_URS_2022_02/764002861" TargetMode="External" /><Relationship Id="rId117" Type="http://schemas.openxmlformats.org/officeDocument/2006/relationships/hyperlink" Target="https://podminky.urs.cz/item/CS_URS_2022_02/764002871" TargetMode="External" /><Relationship Id="rId118" Type="http://schemas.openxmlformats.org/officeDocument/2006/relationships/hyperlink" Target="https://podminky.urs.cz/item/CS_URS_2022_02/764004821" TargetMode="External" /><Relationship Id="rId119" Type="http://schemas.openxmlformats.org/officeDocument/2006/relationships/hyperlink" Target="https://podminky.urs.cz/item/CS_URS_2022_02/764004861" TargetMode="External" /><Relationship Id="rId120" Type="http://schemas.openxmlformats.org/officeDocument/2006/relationships/hyperlink" Target="https://podminky.urs.cz/item/CS_URS_2022_02/764141411" TargetMode="External" /><Relationship Id="rId121" Type="http://schemas.openxmlformats.org/officeDocument/2006/relationships/hyperlink" Target="https://podminky.urs.cz/item/CS_URS_2022_02/764248404" TargetMode="External" /><Relationship Id="rId122" Type="http://schemas.openxmlformats.org/officeDocument/2006/relationships/hyperlink" Target="https://podminky.urs.cz/item/CS_URS_2022_02/764543409" TargetMode="External" /><Relationship Id="rId123" Type="http://schemas.openxmlformats.org/officeDocument/2006/relationships/hyperlink" Target="https://podminky.urs.cz/item/CS_URS_2022_02/764543429" TargetMode="External" /><Relationship Id="rId124" Type="http://schemas.openxmlformats.org/officeDocument/2006/relationships/hyperlink" Target="https://podminky.urs.cz/item/CS_URS_2022_02/764548424" TargetMode="External" /><Relationship Id="rId125" Type="http://schemas.openxmlformats.org/officeDocument/2006/relationships/hyperlink" Target="https://podminky.urs.cz/item/CS_URS_2022_02/998764202" TargetMode="External" /><Relationship Id="rId126" Type="http://schemas.openxmlformats.org/officeDocument/2006/relationships/hyperlink" Target="https://podminky.urs.cz/item/CS_URS_2022_02/766691914" TargetMode="External" /><Relationship Id="rId127" Type="http://schemas.openxmlformats.org/officeDocument/2006/relationships/hyperlink" Target="https://podminky.urs.cz/item/CS_URS_2022_02/766441812" TargetMode="External" /><Relationship Id="rId128" Type="http://schemas.openxmlformats.org/officeDocument/2006/relationships/hyperlink" Target="https://podminky.urs.cz/item/CS_URS_2022_02/766441821" TargetMode="External" /><Relationship Id="rId129" Type="http://schemas.openxmlformats.org/officeDocument/2006/relationships/hyperlink" Target="https://podminky.urs.cz/item/CS_URS_2022_02/766441822" TargetMode="External" /><Relationship Id="rId130" Type="http://schemas.openxmlformats.org/officeDocument/2006/relationships/hyperlink" Target="https://podminky.urs.cz/item/CS_URS_2022_02/766441823" TargetMode="External" /><Relationship Id="rId131" Type="http://schemas.openxmlformats.org/officeDocument/2006/relationships/hyperlink" Target="https://podminky.urs.cz/item/CS_URS_2022_02/766622216" TargetMode="External" /><Relationship Id="rId132" Type="http://schemas.openxmlformats.org/officeDocument/2006/relationships/hyperlink" Target="https://podminky.urs.cz/item/CS_URS_2022_02/766622131" TargetMode="External" /><Relationship Id="rId133" Type="http://schemas.openxmlformats.org/officeDocument/2006/relationships/hyperlink" Target="https://podminky.urs.cz/item/CS_URS_2022_02/766641163" TargetMode="External" /><Relationship Id="rId134" Type="http://schemas.openxmlformats.org/officeDocument/2006/relationships/hyperlink" Target="https://podminky.urs.cz/item/CS_URS_2022_02/766660451" TargetMode="External" /><Relationship Id="rId135" Type="http://schemas.openxmlformats.org/officeDocument/2006/relationships/hyperlink" Target="https://podminky.urs.cz/item/CS_URS_2022_02/766660461" TargetMode="External" /><Relationship Id="rId136" Type="http://schemas.openxmlformats.org/officeDocument/2006/relationships/hyperlink" Target="https://podminky.urs.cz/item/CS_URS_2022_02/766629214" TargetMode="External" /><Relationship Id="rId137" Type="http://schemas.openxmlformats.org/officeDocument/2006/relationships/hyperlink" Target="https://podminky.urs.cz/item/CS_URS_2022_02/766694112" TargetMode="External" /><Relationship Id="rId138" Type="http://schemas.openxmlformats.org/officeDocument/2006/relationships/hyperlink" Target="https://podminky.urs.cz/item/CS_URS_2022_02/766694113" TargetMode="External" /><Relationship Id="rId139" Type="http://schemas.openxmlformats.org/officeDocument/2006/relationships/hyperlink" Target="https://podminky.urs.cz/item/CS_URS_2022_02/998766202" TargetMode="External" /><Relationship Id="rId140" Type="http://schemas.openxmlformats.org/officeDocument/2006/relationships/hyperlink" Target="https://podminky.urs.cz/item/CS_URS_2022_02/767112812" TargetMode="External" /><Relationship Id="rId141" Type="http://schemas.openxmlformats.org/officeDocument/2006/relationships/hyperlink" Target="https://podminky.urs.cz/item/CS_URS_2023_02/767161813" TargetMode="External" /><Relationship Id="rId142" Type="http://schemas.openxmlformats.org/officeDocument/2006/relationships/hyperlink" Target="https://podminky.urs.cz/item/CS_URS_2022_02/767162811" TargetMode="External" /><Relationship Id="rId143" Type="http://schemas.openxmlformats.org/officeDocument/2006/relationships/hyperlink" Target="https://podminky.urs.cz/item/CS_URS_2022_02/767661811" TargetMode="External" /><Relationship Id="rId144" Type="http://schemas.openxmlformats.org/officeDocument/2006/relationships/hyperlink" Target="https://podminky.urs.cz/item/CS_URS_2022_02/767691822" TargetMode="External" /><Relationship Id="rId145" Type="http://schemas.openxmlformats.org/officeDocument/2006/relationships/hyperlink" Target="https://podminky.urs.cz/item/CS_URS_2022_02/998767202" TargetMode="External" /><Relationship Id="rId146" Type="http://schemas.openxmlformats.org/officeDocument/2006/relationships/hyperlink" Target="https://podminky.urs.cz/item/CS_URS_2023_02/776121112" TargetMode="External" /><Relationship Id="rId147" Type="http://schemas.openxmlformats.org/officeDocument/2006/relationships/hyperlink" Target="https://podminky.urs.cz/item/CS_URS_2023_02/776221111" TargetMode="External" /><Relationship Id="rId148" Type="http://schemas.openxmlformats.org/officeDocument/2006/relationships/hyperlink" Target="https://podminky.urs.cz/item/CS_URS_2023_02/776411111" TargetMode="External" /><Relationship Id="rId149" Type="http://schemas.openxmlformats.org/officeDocument/2006/relationships/hyperlink" Target="https://podminky.urs.cz/item/CS_URS_2023_02/998776202" TargetMode="External" /><Relationship Id="rId150" Type="http://schemas.openxmlformats.org/officeDocument/2006/relationships/hyperlink" Target="https://podminky.urs.cz/item/CS_URS_2022_02/783218111" TargetMode="External" /><Relationship Id="rId151" Type="http://schemas.openxmlformats.org/officeDocument/2006/relationships/hyperlink" Target="https://podminky.urs.cz/item/CS_URS_2022_02/783314203" TargetMode="External" /><Relationship Id="rId152" Type="http://schemas.openxmlformats.org/officeDocument/2006/relationships/hyperlink" Target="https://podminky.urs.cz/item/CS_URS_2022_02/784181121" TargetMode="External" /><Relationship Id="rId153" Type="http://schemas.openxmlformats.org/officeDocument/2006/relationships/hyperlink" Target="https://podminky.urs.cz/item/CS_URS_2022_02/784211101" TargetMode="External" /><Relationship Id="rId154" Type="http://schemas.openxmlformats.org/officeDocument/2006/relationships/hyperlink" Target="https://podminky.urs.cz/item/CS_URS_2022_02/030001000" TargetMode="External" /><Relationship Id="rId155" Type="http://schemas.openxmlformats.org/officeDocument/2006/relationships/hyperlink" Target="https://podminky.urs.cz/item/CS_URS_2022_02/034002000" TargetMode="External" /><Relationship Id="rId156" Type="http://schemas.openxmlformats.org/officeDocument/2006/relationships/hyperlink" Target="https://podminky.urs.cz/item/CS_URS_2022_02/094002000" TargetMode="External" /><Relationship Id="rId15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Snížení energetické náročnosti BD Poštovní 648, Horní Slavkov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Horní Slavkov, Poštovní 648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6. 12. 2022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Horní Slavkov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CENTRA STAV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Michal Kubelka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24.75" customHeight="1">
      <c r="A55" s="112" t="s">
        <v>75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'00 - Snížení energetické 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'00 - Snížení energetické ...'!P97</f>
        <v>0</v>
      </c>
      <c r="AV55" s="121">
        <f>'00 - Snížení energetické ...'!J31</f>
        <v>0</v>
      </c>
      <c r="AW55" s="121">
        <f>'00 - Snížení energetické ...'!J32</f>
        <v>0</v>
      </c>
      <c r="AX55" s="121">
        <f>'00 - Snížení energetické ...'!J33</f>
        <v>0</v>
      </c>
      <c r="AY55" s="121">
        <f>'00 - Snížení energetické ...'!J34</f>
        <v>0</v>
      </c>
      <c r="AZ55" s="121">
        <f>'00 - Snížení energetické ...'!F31</f>
        <v>0</v>
      </c>
      <c r="BA55" s="121">
        <f>'00 - Snížení energetické ...'!F32</f>
        <v>0</v>
      </c>
      <c r="BB55" s="121">
        <f>'00 - Snížení energetické ...'!F33</f>
        <v>0</v>
      </c>
      <c r="BC55" s="121">
        <f>'00 - Snížení energetické ...'!F34</f>
        <v>0</v>
      </c>
      <c r="BD55" s="123">
        <f>'00 - Snížení energetické ...'!F35</f>
        <v>0</v>
      </c>
      <c r="BE55" s="7"/>
      <c r="BT55" s="124" t="s">
        <v>77</v>
      </c>
      <c r="BU55" s="124" t="s">
        <v>78</v>
      </c>
      <c r="BV55" s="124" t="s">
        <v>73</v>
      </c>
      <c r="BW55" s="124" t="s">
        <v>5</v>
      </c>
      <c r="BX55" s="124" t="s">
        <v>74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U4AsPdH5LiCn2cDTNsuTRj7tYi8sFD8u+iL92qA4KqnNGITLyEA4n4oMkWlkB3q/fU8WbGuK/sCqZF9Na6QnmA==" hashValue="h1JLB6LnE3h4IT3ESQGHWJeu1dQui3O8f8gh1rUVlbV7IG3G5Y5C+pyAGBibxWFBBDmY1ylru2CXM7wHthXB/A==" algorithmName="SHA-512" password="80EB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0 - Snížení energetické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77</v>
      </c>
    </row>
    <row r="4" s="1" customFormat="1" ht="24.96" customHeight="1">
      <c r="B4" s="22"/>
      <c r="D4" s="127" t="s">
        <v>79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stavby'!AN8</f>
        <v>6. 12. 2022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">
        <v>19</v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">
        <v>27</v>
      </c>
      <c r="F13" s="40"/>
      <c r="G13" s="40"/>
      <c r="H13" s="40"/>
      <c r="I13" s="129" t="s">
        <v>28</v>
      </c>
      <c r="J13" s="132" t="s">
        <v>19</v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29</v>
      </c>
      <c r="E15" s="40"/>
      <c r="F15" s="40"/>
      <c r="G15" s="40"/>
      <c r="H15" s="40"/>
      <c r="I15" s="129" t="s">
        <v>26</v>
      </c>
      <c r="J15" s="35" t="str">
        <f>'Rekapitulace stavby'!AN13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2"/>
      <c r="G16" s="132"/>
      <c r="H16" s="132"/>
      <c r="I16" s="129" t="s">
        <v>28</v>
      </c>
      <c r="J16" s="35" t="str">
        <f>'Rekapitulace stavby'!AN14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31</v>
      </c>
      <c r="E18" s="40"/>
      <c r="F18" s="40"/>
      <c r="G18" s="40"/>
      <c r="H18" s="40"/>
      <c r="I18" s="129" t="s">
        <v>26</v>
      </c>
      <c r="J18" s="132" t="s">
        <v>19</v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">
        <v>32</v>
      </c>
      <c r="F19" s="40"/>
      <c r="G19" s="40"/>
      <c r="H19" s="40"/>
      <c r="I19" s="129" t="s">
        <v>28</v>
      </c>
      <c r="J19" s="132" t="s">
        <v>19</v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34</v>
      </c>
      <c r="E21" s="40"/>
      <c r="F21" s="40"/>
      <c r="G21" s="40"/>
      <c r="H21" s="40"/>
      <c r="I21" s="129" t="s">
        <v>26</v>
      </c>
      <c r="J21" s="132" t="s">
        <v>19</v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">
        <v>35</v>
      </c>
      <c r="F22" s="40"/>
      <c r="G22" s="40"/>
      <c r="H22" s="40"/>
      <c r="I22" s="129" t="s">
        <v>28</v>
      </c>
      <c r="J22" s="132" t="s">
        <v>19</v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36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4"/>
      <c r="B25" s="135"/>
      <c r="C25" s="134"/>
      <c r="D25" s="134"/>
      <c r="E25" s="136" t="s">
        <v>37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38</v>
      </c>
      <c r="E28" s="40"/>
      <c r="F28" s="40"/>
      <c r="G28" s="40"/>
      <c r="H28" s="40"/>
      <c r="I28" s="40"/>
      <c r="J28" s="140">
        <f>ROUND(J97,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40</v>
      </c>
      <c r="G30" s="40"/>
      <c r="H30" s="40"/>
      <c r="I30" s="141" t="s">
        <v>39</v>
      </c>
      <c r="J30" s="141" t="s">
        <v>41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42</v>
      </c>
      <c r="E31" s="129" t="s">
        <v>43</v>
      </c>
      <c r="F31" s="143">
        <f>ROUND((SUM(BE97:BE1023)),  2)</f>
        <v>0</v>
      </c>
      <c r="G31" s="40"/>
      <c r="H31" s="40"/>
      <c r="I31" s="144">
        <v>0.20999999999999999</v>
      </c>
      <c r="J31" s="143">
        <f>ROUND(((SUM(BE97:BE1023))*I31),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44</v>
      </c>
      <c r="F32" s="143">
        <f>ROUND((SUM(BF97:BF1023)),  2)</f>
        <v>0</v>
      </c>
      <c r="G32" s="40"/>
      <c r="H32" s="40"/>
      <c r="I32" s="144">
        <v>0.14999999999999999</v>
      </c>
      <c r="J32" s="143">
        <f>ROUND(((SUM(BF97:BF1023))*I32),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45</v>
      </c>
      <c r="F33" s="143">
        <f>ROUND((SUM(BG97:BG1023)),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46</v>
      </c>
      <c r="F34" s="143">
        <f>ROUND((SUM(BH97:BH1023)),  2)</f>
        <v>0</v>
      </c>
      <c r="G34" s="40"/>
      <c r="H34" s="40"/>
      <c r="I34" s="144">
        <v>0.14999999999999999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47</v>
      </c>
      <c r="F35" s="143">
        <f>ROUND((SUM(BI97:BI1023)),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48</v>
      </c>
      <c r="E37" s="147"/>
      <c r="F37" s="147"/>
      <c r="G37" s="148" t="s">
        <v>49</v>
      </c>
      <c r="H37" s="149" t="s">
        <v>50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80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Snížení energetické náročnosti BD Poštovní 648, Horní Slavkov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Horní Slavkov, Poštovní 648</v>
      </c>
      <c r="G48" s="42"/>
      <c r="H48" s="42"/>
      <c r="I48" s="34" t="s">
        <v>23</v>
      </c>
      <c r="J48" s="74" t="str">
        <f>IF(J10="","",J10)</f>
        <v>6. 12. 2022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>Město Horní Slavkov</v>
      </c>
      <c r="G50" s="42"/>
      <c r="H50" s="42"/>
      <c r="I50" s="34" t="s">
        <v>31</v>
      </c>
      <c r="J50" s="38" t="str">
        <f>E19</f>
        <v>CENTRA STAV s.r.o.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34</v>
      </c>
      <c r="J51" s="38" t="str">
        <f>E22</f>
        <v>Michal Kubelka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81</v>
      </c>
      <c r="D53" s="157"/>
      <c r="E53" s="157"/>
      <c r="F53" s="157"/>
      <c r="G53" s="157"/>
      <c r="H53" s="157"/>
      <c r="I53" s="157"/>
      <c r="J53" s="158" t="s">
        <v>82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70</v>
      </c>
      <c r="D55" s="42"/>
      <c r="E55" s="42"/>
      <c r="F55" s="42"/>
      <c r="G55" s="42"/>
      <c r="H55" s="42"/>
      <c r="I55" s="42"/>
      <c r="J55" s="104">
        <f>J97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83</v>
      </c>
    </row>
    <row r="56" s="9" customFormat="1" ht="24.96" customHeight="1">
      <c r="A56" s="9"/>
      <c r="B56" s="160"/>
      <c r="C56" s="161"/>
      <c r="D56" s="162" t="s">
        <v>84</v>
      </c>
      <c r="E56" s="163"/>
      <c r="F56" s="163"/>
      <c r="G56" s="163"/>
      <c r="H56" s="163"/>
      <c r="I56" s="163"/>
      <c r="J56" s="164">
        <f>J98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85</v>
      </c>
      <c r="E57" s="169"/>
      <c r="F57" s="169"/>
      <c r="G57" s="169"/>
      <c r="H57" s="169"/>
      <c r="I57" s="169"/>
      <c r="J57" s="170">
        <f>J99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86</v>
      </c>
      <c r="E58" s="169"/>
      <c r="F58" s="169"/>
      <c r="G58" s="169"/>
      <c r="H58" s="169"/>
      <c r="I58" s="169"/>
      <c r="J58" s="170">
        <f>J154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87</v>
      </c>
      <c r="E59" s="169"/>
      <c r="F59" s="169"/>
      <c r="G59" s="169"/>
      <c r="H59" s="169"/>
      <c r="I59" s="169"/>
      <c r="J59" s="170">
        <f>J159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88</v>
      </c>
      <c r="E60" s="169"/>
      <c r="F60" s="169"/>
      <c r="G60" s="169"/>
      <c r="H60" s="169"/>
      <c r="I60" s="169"/>
      <c r="J60" s="170">
        <f>J198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89</v>
      </c>
      <c r="E61" s="169"/>
      <c r="F61" s="169"/>
      <c r="G61" s="169"/>
      <c r="H61" s="169"/>
      <c r="I61" s="169"/>
      <c r="J61" s="170">
        <f>J231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90</v>
      </c>
      <c r="E62" s="169"/>
      <c r="F62" s="169"/>
      <c r="G62" s="169"/>
      <c r="H62" s="169"/>
      <c r="I62" s="169"/>
      <c r="J62" s="170">
        <f>J565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6"/>
      <c r="C63" s="167"/>
      <c r="D63" s="168" t="s">
        <v>91</v>
      </c>
      <c r="E63" s="169"/>
      <c r="F63" s="169"/>
      <c r="G63" s="169"/>
      <c r="H63" s="169"/>
      <c r="I63" s="169"/>
      <c r="J63" s="170">
        <f>J703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92</v>
      </c>
      <c r="E64" s="169"/>
      <c r="F64" s="169"/>
      <c r="G64" s="169"/>
      <c r="H64" s="169"/>
      <c r="I64" s="169"/>
      <c r="J64" s="170">
        <f>J731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0"/>
      <c r="C65" s="161"/>
      <c r="D65" s="162" t="s">
        <v>93</v>
      </c>
      <c r="E65" s="163"/>
      <c r="F65" s="163"/>
      <c r="G65" s="163"/>
      <c r="H65" s="163"/>
      <c r="I65" s="163"/>
      <c r="J65" s="164">
        <f>J734</f>
        <v>0</v>
      </c>
      <c r="K65" s="161"/>
      <c r="L65" s="165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6"/>
      <c r="C66" s="167"/>
      <c r="D66" s="168" t="s">
        <v>94</v>
      </c>
      <c r="E66" s="169"/>
      <c r="F66" s="169"/>
      <c r="G66" s="169"/>
      <c r="H66" s="169"/>
      <c r="I66" s="169"/>
      <c r="J66" s="170">
        <f>J735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6"/>
      <c r="C67" s="167"/>
      <c r="D67" s="168" t="s">
        <v>95</v>
      </c>
      <c r="E67" s="169"/>
      <c r="F67" s="169"/>
      <c r="G67" s="169"/>
      <c r="H67" s="169"/>
      <c r="I67" s="169"/>
      <c r="J67" s="170">
        <f>J775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6"/>
      <c r="C68" s="167"/>
      <c r="D68" s="168" t="s">
        <v>96</v>
      </c>
      <c r="E68" s="169"/>
      <c r="F68" s="169"/>
      <c r="G68" s="169"/>
      <c r="H68" s="169"/>
      <c r="I68" s="169"/>
      <c r="J68" s="170">
        <f>J783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6"/>
      <c r="C69" s="167"/>
      <c r="D69" s="168" t="s">
        <v>97</v>
      </c>
      <c r="E69" s="169"/>
      <c r="F69" s="169"/>
      <c r="G69" s="169"/>
      <c r="H69" s="169"/>
      <c r="I69" s="169"/>
      <c r="J69" s="170">
        <f>J791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6"/>
      <c r="C70" s="167"/>
      <c r="D70" s="168" t="s">
        <v>98</v>
      </c>
      <c r="E70" s="169"/>
      <c r="F70" s="169"/>
      <c r="G70" s="169"/>
      <c r="H70" s="169"/>
      <c r="I70" s="169"/>
      <c r="J70" s="170">
        <f>J795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6"/>
      <c r="C71" s="167"/>
      <c r="D71" s="168" t="s">
        <v>99</v>
      </c>
      <c r="E71" s="169"/>
      <c r="F71" s="169"/>
      <c r="G71" s="169"/>
      <c r="H71" s="169"/>
      <c r="I71" s="169"/>
      <c r="J71" s="170">
        <f>J821</f>
        <v>0</v>
      </c>
      <c r="K71" s="167"/>
      <c r="L71" s="17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6"/>
      <c r="C72" s="167"/>
      <c r="D72" s="168" t="s">
        <v>100</v>
      </c>
      <c r="E72" s="169"/>
      <c r="F72" s="169"/>
      <c r="G72" s="169"/>
      <c r="H72" s="169"/>
      <c r="I72" s="169"/>
      <c r="J72" s="170">
        <f>J867</f>
        <v>0</v>
      </c>
      <c r="K72" s="167"/>
      <c r="L72" s="17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6"/>
      <c r="C73" s="167"/>
      <c r="D73" s="168" t="s">
        <v>101</v>
      </c>
      <c r="E73" s="169"/>
      <c r="F73" s="169"/>
      <c r="G73" s="169"/>
      <c r="H73" s="169"/>
      <c r="I73" s="169"/>
      <c r="J73" s="170">
        <f>J931</f>
        <v>0</v>
      </c>
      <c r="K73" s="167"/>
      <c r="L73" s="17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6"/>
      <c r="C74" s="167"/>
      <c r="D74" s="168" t="s">
        <v>102</v>
      </c>
      <c r="E74" s="169"/>
      <c r="F74" s="169"/>
      <c r="G74" s="169"/>
      <c r="H74" s="169"/>
      <c r="I74" s="169"/>
      <c r="J74" s="170">
        <f>J960</f>
        <v>0</v>
      </c>
      <c r="K74" s="167"/>
      <c r="L74" s="17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6"/>
      <c r="C75" s="167"/>
      <c r="D75" s="168" t="s">
        <v>103</v>
      </c>
      <c r="E75" s="169"/>
      <c r="F75" s="169"/>
      <c r="G75" s="169"/>
      <c r="H75" s="169"/>
      <c r="I75" s="169"/>
      <c r="J75" s="170">
        <f>J976</f>
        <v>0</v>
      </c>
      <c r="K75" s="167"/>
      <c r="L75" s="17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6"/>
      <c r="C76" s="167"/>
      <c r="D76" s="168" t="s">
        <v>104</v>
      </c>
      <c r="E76" s="169"/>
      <c r="F76" s="169"/>
      <c r="G76" s="169"/>
      <c r="H76" s="169"/>
      <c r="I76" s="169"/>
      <c r="J76" s="170">
        <f>J992</f>
        <v>0</v>
      </c>
      <c r="K76" s="167"/>
      <c r="L76" s="17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60"/>
      <c r="C77" s="161"/>
      <c r="D77" s="162" t="s">
        <v>105</v>
      </c>
      <c r="E77" s="163"/>
      <c r="F77" s="163"/>
      <c r="G77" s="163"/>
      <c r="H77" s="163"/>
      <c r="I77" s="163"/>
      <c r="J77" s="164">
        <f>J1014</f>
        <v>0</v>
      </c>
      <c r="K77" s="161"/>
      <c r="L77" s="165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66"/>
      <c r="C78" s="167"/>
      <c r="D78" s="168" t="s">
        <v>106</v>
      </c>
      <c r="E78" s="169"/>
      <c r="F78" s="169"/>
      <c r="G78" s="169"/>
      <c r="H78" s="169"/>
      <c r="I78" s="169"/>
      <c r="J78" s="170">
        <f>J1015</f>
        <v>0</v>
      </c>
      <c r="K78" s="167"/>
      <c r="L78" s="17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66"/>
      <c r="C79" s="167"/>
      <c r="D79" s="168" t="s">
        <v>107</v>
      </c>
      <c r="E79" s="169"/>
      <c r="F79" s="169"/>
      <c r="G79" s="169"/>
      <c r="H79" s="169"/>
      <c r="I79" s="169"/>
      <c r="J79" s="170">
        <f>J1021</f>
        <v>0</v>
      </c>
      <c r="K79" s="167"/>
      <c r="L79" s="171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13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5" s="2" customFormat="1" ht="6.96" customHeight="1">
      <c r="A85" s="40"/>
      <c r="B85" s="63"/>
      <c r="C85" s="64"/>
      <c r="D85" s="64"/>
      <c r="E85" s="64"/>
      <c r="F85" s="64"/>
      <c r="G85" s="64"/>
      <c r="H85" s="64"/>
      <c r="I85" s="64"/>
      <c r="J85" s="64"/>
      <c r="K85" s="64"/>
      <c r="L85" s="13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4.96" customHeight="1">
      <c r="A86" s="40"/>
      <c r="B86" s="41"/>
      <c r="C86" s="25" t="s">
        <v>108</v>
      </c>
      <c r="D86" s="42"/>
      <c r="E86" s="42"/>
      <c r="F86" s="42"/>
      <c r="G86" s="42"/>
      <c r="H86" s="42"/>
      <c r="I86" s="42"/>
      <c r="J86" s="42"/>
      <c r="K86" s="42"/>
      <c r="L86" s="13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16</v>
      </c>
      <c r="D88" s="42"/>
      <c r="E88" s="42"/>
      <c r="F88" s="42"/>
      <c r="G88" s="42"/>
      <c r="H88" s="42"/>
      <c r="I88" s="42"/>
      <c r="J88" s="42"/>
      <c r="K88" s="42"/>
      <c r="L88" s="13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E7</f>
        <v>Snížení energetické náročnosti BD Poštovní 648, Horní Slavkov</v>
      </c>
      <c r="F89" s="42"/>
      <c r="G89" s="42"/>
      <c r="H89" s="42"/>
      <c r="I89" s="42"/>
      <c r="J89" s="42"/>
      <c r="K89" s="42"/>
      <c r="L89" s="13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F10</f>
        <v>Horní Slavkov, Poštovní 648</v>
      </c>
      <c r="G91" s="42"/>
      <c r="H91" s="42"/>
      <c r="I91" s="34" t="s">
        <v>23</v>
      </c>
      <c r="J91" s="74" t="str">
        <f>IF(J10="","",J10)</f>
        <v>6. 12. 2022</v>
      </c>
      <c r="K91" s="42"/>
      <c r="L91" s="13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25</v>
      </c>
      <c r="D93" s="42"/>
      <c r="E93" s="42"/>
      <c r="F93" s="29" t="str">
        <f>E13</f>
        <v>Město Horní Slavkov</v>
      </c>
      <c r="G93" s="42"/>
      <c r="H93" s="42"/>
      <c r="I93" s="34" t="s">
        <v>31</v>
      </c>
      <c r="J93" s="38" t="str">
        <f>E19</f>
        <v>CENTRA STAV s.r.o.</v>
      </c>
      <c r="K93" s="42"/>
      <c r="L93" s="13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29</v>
      </c>
      <c r="D94" s="42"/>
      <c r="E94" s="42"/>
      <c r="F94" s="29" t="str">
        <f>IF(E16="","",E16)</f>
        <v>Vyplň údaj</v>
      </c>
      <c r="G94" s="42"/>
      <c r="H94" s="42"/>
      <c r="I94" s="34" t="s">
        <v>34</v>
      </c>
      <c r="J94" s="38" t="str">
        <f>E22</f>
        <v>Michal Kubelka</v>
      </c>
      <c r="K94" s="42"/>
      <c r="L94" s="13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72"/>
      <c r="B96" s="173"/>
      <c r="C96" s="174" t="s">
        <v>109</v>
      </c>
      <c r="D96" s="175" t="s">
        <v>57</v>
      </c>
      <c r="E96" s="175" t="s">
        <v>53</v>
      </c>
      <c r="F96" s="175" t="s">
        <v>54</v>
      </c>
      <c r="G96" s="175" t="s">
        <v>110</v>
      </c>
      <c r="H96" s="175" t="s">
        <v>111</v>
      </c>
      <c r="I96" s="175" t="s">
        <v>112</v>
      </c>
      <c r="J96" s="175" t="s">
        <v>82</v>
      </c>
      <c r="K96" s="176" t="s">
        <v>113</v>
      </c>
      <c r="L96" s="177"/>
      <c r="M96" s="94" t="s">
        <v>19</v>
      </c>
      <c r="N96" s="95" t="s">
        <v>42</v>
      </c>
      <c r="O96" s="95" t="s">
        <v>114</v>
      </c>
      <c r="P96" s="95" t="s">
        <v>115</v>
      </c>
      <c r="Q96" s="95" t="s">
        <v>116</v>
      </c>
      <c r="R96" s="95" t="s">
        <v>117</v>
      </c>
      <c r="S96" s="95" t="s">
        <v>118</v>
      </c>
      <c r="T96" s="96" t="s">
        <v>119</v>
      </c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</row>
    <row r="97" s="2" customFormat="1" ht="22.8" customHeight="1">
      <c r="A97" s="40"/>
      <c r="B97" s="41"/>
      <c r="C97" s="101" t="s">
        <v>120</v>
      </c>
      <c r="D97" s="42"/>
      <c r="E97" s="42"/>
      <c r="F97" s="42"/>
      <c r="G97" s="42"/>
      <c r="H97" s="42"/>
      <c r="I97" s="42"/>
      <c r="J97" s="178">
        <f>BK97</f>
        <v>0</v>
      </c>
      <c r="K97" s="42"/>
      <c r="L97" s="46"/>
      <c r="M97" s="97"/>
      <c r="N97" s="179"/>
      <c r="O97" s="98"/>
      <c r="P97" s="180">
        <f>P98+P734+P1014</f>
        <v>0</v>
      </c>
      <c r="Q97" s="98"/>
      <c r="R97" s="180">
        <f>R98+R734+R1014</f>
        <v>72.447204349999993</v>
      </c>
      <c r="S97" s="98"/>
      <c r="T97" s="181">
        <f>T98+T734+T1014</f>
        <v>60.163575400000006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71</v>
      </c>
      <c r="AU97" s="19" t="s">
        <v>83</v>
      </c>
      <c r="BK97" s="182">
        <f>BK98+BK734+BK1014</f>
        <v>0</v>
      </c>
    </row>
    <row r="98" s="12" customFormat="1" ht="25.92" customHeight="1">
      <c r="A98" s="12"/>
      <c r="B98" s="183"/>
      <c r="C98" s="184"/>
      <c r="D98" s="185" t="s">
        <v>71</v>
      </c>
      <c r="E98" s="186" t="s">
        <v>121</v>
      </c>
      <c r="F98" s="186" t="s">
        <v>122</v>
      </c>
      <c r="G98" s="184"/>
      <c r="H98" s="184"/>
      <c r="I98" s="187"/>
      <c r="J98" s="188">
        <f>BK98</f>
        <v>0</v>
      </c>
      <c r="K98" s="184"/>
      <c r="L98" s="189"/>
      <c r="M98" s="190"/>
      <c r="N98" s="191"/>
      <c r="O98" s="191"/>
      <c r="P98" s="192">
        <f>P99+P154+P159+P198+P231+P565+P703+P731</f>
        <v>0</v>
      </c>
      <c r="Q98" s="191"/>
      <c r="R98" s="192">
        <f>R99+R154+R159+R198+R231+R565+R703+R731</f>
        <v>57.511238579999997</v>
      </c>
      <c r="S98" s="191"/>
      <c r="T98" s="193">
        <f>T99+T154+T159+T198+T231+T565+T703+T731</f>
        <v>55.490820000000006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4" t="s">
        <v>77</v>
      </c>
      <c r="AT98" s="195" t="s">
        <v>71</v>
      </c>
      <c r="AU98" s="195" t="s">
        <v>72</v>
      </c>
      <c r="AY98" s="194" t="s">
        <v>123</v>
      </c>
      <c r="BK98" s="196">
        <f>BK99+BK154+BK159+BK198+BK231+BK565+BK703+BK731</f>
        <v>0</v>
      </c>
    </row>
    <row r="99" s="12" customFormat="1" ht="22.8" customHeight="1">
      <c r="A99" s="12"/>
      <c r="B99" s="183"/>
      <c r="C99" s="184"/>
      <c r="D99" s="185" t="s">
        <v>71</v>
      </c>
      <c r="E99" s="197" t="s">
        <v>77</v>
      </c>
      <c r="F99" s="197" t="s">
        <v>124</v>
      </c>
      <c r="G99" s="184"/>
      <c r="H99" s="184"/>
      <c r="I99" s="187"/>
      <c r="J99" s="198">
        <f>BK99</f>
        <v>0</v>
      </c>
      <c r="K99" s="184"/>
      <c r="L99" s="189"/>
      <c r="M99" s="190"/>
      <c r="N99" s="191"/>
      <c r="O99" s="191"/>
      <c r="P99" s="192">
        <f>SUM(P100:P153)</f>
        <v>0</v>
      </c>
      <c r="Q99" s="191"/>
      <c r="R99" s="192">
        <f>SUM(R100:R153)</f>
        <v>11.000500000000001</v>
      </c>
      <c r="S99" s="191"/>
      <c r="T99" s="193">
        <f>SUM(T100:T153)</f>
        <v>15.945500000000001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4" t="s">
        <v>77</v>
      </c>
      <c r="AT99" s="195" t="s">
        <v>71</v>
      </c>
      <c r="AU99" s="195" t="s">
        <v>77</v>
      </c>
      <c r="AY99" s="194" t="s">
        <v>123</v>
      </c>
      <c r="BK99" s="196">
        <f>SUM(BK100:BK153)</f>
        <v>0</v>
      </c>
    </row>
    <row r="100" s="2" customFormat="1" ht="37.8" customHeight="1">
      <c r="A100" s="40"/>
      <c r="B100" s="41"/>
      <c r="C100" s="199" t="s">
        <v>77</v>
      </c>
      <c r="D100" s="199" t="s">
        <v>125</v>
      </c>
      <c r="E100" s="200" t="s">
        <v>126</v>
      </c>
      <c r="F100" s="201" t="s">
        <v>127</v>
      </c>
      <c r="G100" s="202" t="s">
        <v>128</v>
      </c>
      <c r="H100" s="203">
        <v>48</v>
      </c>
      <c r="I100" s="204"/>
      <c r="J100" s="205">
        <f>ROUND(I100*H100,2)</f>
        <v>0</v>
      </c>
      <c r="K100" s="201" t="s">
        <v>129</v>
      </c>
      <c r="L100" s="46"/>
      <c r="M100" s="206" t="s">
        <v>19</v>
      </c>
      <c r="N100" s="207" t="s">
        <v>44</v>
      </c>
      <c r="O100" s="86"/>
      <c r="P100" s="208">
        <f>O100*H100</f>
        <v>0</v>
      </c>
      <c r="Q100" s="208">
        <v>0</v>
      </c>
      <c r="R100" s="208">
        <f>Q100*H100</f>
        <v>0</v>
      </c>
      <c r="S100" s="208">
        <v>0.26000000000000001</v>
      </c>
      <c r="T100" s="209">
        <f>S100*H100</f>
        <v>12.48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0" t="s">
        <v>130</v>
      </c>
      <c r="AT100" s="210" t="s">
        <v>125</v>
      </c>
      <c r="AU100" s="210" t="s">
        <v>131</v>
      </c>
      <c r="AY100" s="19" t="s">
        <v>123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9" t="s">
        <v>131</v>
      </c>
      <c r="BK100" s="211">
        <f>ROUND(I100*H100,2)</f>
        <v>0</v>
      </c>
      <c r="BL100" s="19" t="s">
        <v>130</v>
      </c>
      <c r="BM100" s="210" t="s">
        <v>132</v>
      </c>
    </row>
    <row r="101" s="2" customFormat="1">
      <c r="A101" s="40"/>
      <c r="B101" s="41"/>
      <c r="C101" s="42"/>
      <c r="D101" s="212" t="s">
        <v>133</v>
      </c>
      <c r="E101" s="42"/>
      <c r="F101" s="213" t="s">
        <v>134</v>
      </c>
      <c r="G101" s="42"/>
      <c r="H101" s="42"/>
      <c r="I101" s="214"/>
      <c r="J101" s="42"/>
      <c r="K101" s="42"/>
      <c r="L101" s="46"/>
      <c r="M101" s="215"/>
      <c r="N101" s="216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133</v>
      </c>
      <c r="AU101" s="19" t="s">
        <v>131</v>
      </c>
    </row>
    <row r="102" s="13" customFormat="1">
      <c r="A102" s="13"/>
      <c r="B102" s="217"/>
      <c r="C102" s="218"/>
      <c r="D102" s="219" t="s">
        <v>135</v>
      </c>
      <c r="E102" s="220" t="s">
        <v>19</v>
      </c>
      <c r="F102" s="221" t="s">
        <v>136</v>
      </c>
      <c r="G102" s="218"/>
      <c r="H102" s="220" t="s">
        <v>19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7" t="s">
        <v>135</v>
      </c>
      <c r="AU102" s="227" t="s">
        <v>131</v>
      </c>
      <c r="AV102" s="13" t="s">
        <v>77</v>
      </c>
      <c r="AW102" s="13" t="s">
        <v>33</v>
      </c>
      <c r="AX102" s="13" t="s">
        <v>72</v>
      </c>
      <c r="AY102" s="227" t="s">
        <v>123</v>
      </c>
    </row>
    <row r="103" s="14" customFormat="1">
      <c r="A103" s="14"/>
      <c r="B103" s="228"/>
      <c r="C103" s="229"/>
      <c r="D103" s="219" t="s">
        <v>135</v>
      </c>
      <c r="E103" s="230" t="s">
        <v>19</v>
      </c>
      <c r="F103" s="231" t="s">
        <v>137</v>
      </c>
      <c r="G103" s="229"/>
      <c r="H103" s="232">
        <v>47.25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8" t="s">
        <v>135</v>
      </c>
      <c r="AU103" s="238" t="s">
        <v>131</v>
      </c>
      <c r="AV103" s="14" t="s">
        <v>131</v>
      </c>
      <c r="AW103" s="14" t="s">
        <v>33</v>
      </c>
      <c r="AX103" s="14" t="s">
        <v>72</v>
      </c>
      <c r="AY103" s="238" t="s">
        <v>123</v>
      </c>
    </row>
    <row r="104" s="13" customFormat="1">
      <c r="A104" s="13"/>
      <c r="B104" s="217"/>
      <c r="C104" s="218"/>
      <c r="D104" s="219" t="s">
        <v>135</v>
      </c>
      <c r="E104" s="220" t="s">
        <v>19</v>
      </c>
      <c r="F104" s="221" t="s">
        <v>138</v>
      </c>
      <c r="G104" s="218"/>
      <c r="H104" s="220" t="s">
        <v>19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7" t="s">
        <v>135</v>
      </c>
      <c r="AU104" s="227" t="s">
        <v>131</v>
      </c>
      <c r="AV104" s="13" t="s">
        <v>77</v>
      </c>
      <c r="AW104" s="13" t="s">
        <v>33</v>
      </c>
      <c r="AX104" s="13" t="s">
        <v>72</v>
      </c>
      <c r="AY104" s="227" t="s">
        <v>123</v>
      </c>
    </row>
    <row r="105" s="14" customFormat="1">
      <c r="A105" s="14"/>
      <c r="B105" s="228"/>
      <c r="C105" s="229"/>
      <c r="D105" s="219" t="s">
        <v>135</v>
      </c>
      <c r="E105" s="230" t="s">
        <v>19</v>
      </c>
      <c r="F105" s="231" t="s">
        <v>139</v>
      </c>
      <c r="G105" s="229"/>
      <c r="H105" s="232">
        <v>0.75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8" t="s">
        <v>135</v>
      </c>
      <c r="AU105" s="238" t="s">
        <v>131</v>
      </c>
      <c r="AV105" s="14" t="s">
        <v>131</v>
      </c>
      <c r="AW105" s="14" t="s">
        <v>33</v>
      </c>
      <c r="AX105" s="14" t="s">
        <v>72</v>
      </c>
      <c r="AY105" s="238" t="s">
        <v>123</v>
      </c>
    </row>
    <row r="106" s="15" customFormat="1">
      <c r="A106" s="15"/>
      <c r="B106" s="239"/>
      <c r="C106" s="240"/>
      <c r="D106" s="219" t="s">
        <v>135</v>
      </c>
      <c r="E106" s="241" t="s">
        <v>19</v>
      </c>
      <c r="F106" s="242" t="s">
        <v>140</v>
      </c>
      <c r="G106" s="240"/>
      <c r="H106" s="243">
        <v>48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49" t="s">
        <v>135</v>
      </c>
      <c r="AU106" s="249" t="s">
        <v>131</v>
      </c>
      <c r="AV106" s="15" t="s">
        <v>130</v>
      </c>
      <c r="AW106" s="15" t="s">
        <v>33</v>
      </c>
      <c r="AX106" s="15" t="s">
        <v>77</v>
      </c>
      <c r="AY106" s="249" t="s">
        <v>123</v>
      </c>
    </row>
    <row r="107" s="2" customFormat="1" ht="24.15" customHeight="1">
      <c r="A107" s="40"/>
      <c r="B107" s="41"/>
      <c r="C107" s="199" t="s">
        <v>131</v>
      </c>
      <c r="D107" s="199" t="s">
        <v>125</v>
      </c>
      <c r="E107" s="200" t="s">
        <v>141</v>
      </c>
      <c r="F107" s="201" t="s">
        <v>142</v>
      </c>
      <c r="G107" s="202" t="s">
        <v>128</v>
      </c>
      <c r="H107" s="203">
        <v>0.75</v>
      </c>
      <c r="I107" s="204"/>
      <c r="J107" s="205">
        <f>ROUND(I107*H107,2)</f>
        <v>0</v>
      </c>
      <c r="K107" s="201" t="s">
        <v>129</v>
      </c>
      <c r="L107" s="46"/>
      <c r="M107" s="206" t="s">
        <v>19</v>
      </c>
      <c r="N107" s="207" t="s">
        <v>44</v>
      </c>
      <c r="O107" s="86"/>
      <c r="P107" s="208">
        <f>O107*H107</f>
        <v>0</v>
      </c>
      <c r="Q107" s="208">
        <v>0</v>
      </c>
      <c r="R107" s="208">
        <f>Q107*H107</f>
        <v>0</v>
      </c>
      <c r="S107" s="208">
        <v>0.22</v>
      </c>
      <c r="T107" s="209">
        <f>S107*H107</f>
        <v>0.16500000000000001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0" t="s">
        <v>130</v>
      </c>
      <c r="AT107" s="210" t="s">
        <v>125</v>
      </c>
      <c r="AU107" s="210" t="s">
        <v>131</v>
      </c>
      <c r="AY107" s="19" t="s">
        <v>123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9" t="s">
        <v>131</v>
      </c>
      <c r="BK107" s="211">
        <f>ROUND(I107*H107,2)</f>
        <v>0</v>
      </c>
      <c r="BL107" s="19" t="s">
        <v>130</v>
      </c>
      <c r="BM107" s="210" t="s">
        <v>143</v>
      </c>
    </row>
    <row r="108" s="2" customFormat="1">
      <c r="A108" s="40"/>
      <c r="B108" s="41"/>
      <c r="C108" s="42"/>
      <c r="D108" s="212" t="s">
        <v>133</v>
      </c>
      <c r="E108" s="42"/>
      <c r="F108" s="213" t="s">
        <v>144</v>
      </c>
      <c r="G108" s="42"/>
      <c r="H108" s="42"/>
      <c r="I108" s="214"/>
      <c r="J108" s="42"/>
      <c r="K108" s="42"/>
      <c r="L108" s="46"/>
      <c r="M108" s="215"/>
      <c r="N108" s="216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133</v>
      </c>
      <c r="AU108" s="19" t="s">
        <v>131</v>
      </c>
    </row>
    <row r="109" s="13" customFormat="1">
      <c r="A109" s="13"/>
      <c r="B109" s="217"/>
      <c r="C109" s="218"/>
      <c r="D109" s="219" t="s">
        <v>135</v>
      </c>
      <c r="E109" s="220" t="s">
        <v>19</v>
      </c>
      <c r="F109" s="221" t="s">
        <v>138</v>
      </c>
      <c r="G109" s="218"/>
      <c r="H109" s="220" t="s">
        <v>19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7" t="s">
        <v>135</v>
      </c>
      <c r="AU109" s="227" t="s">
        <v>131</v>
      </c>
      <c r="AV109" s="13" t="s">
        <v>77</v>
      </c>
      <c r="AW109" s="13" t="s">
        <v>33</v>
      </c>
      <c r="AX109" s="13" t="s">
        <v>72</v>
      </c>
      <c r="AY109" s="227" t="s">
        <v>123</v>
      </c>
    </row>
    <row r="110" s="14" customFormat="1">
      <c r="A110" s="14"/>
      <c r="B110" s="228"/>
      <c r="C110" s="229"/>
      <c r="D110" s="219" t="s">
        <v>135</v>
      </c>
      <c r="E110" s="230" t="s">
        <v>19</v>
      </c>
      <c r="F110" s="231" t="s">
        <v>139</v>
      </c>
      <c r="G110" s="229"/>
      <c r="H110" s="232">
        <v>0.75</v>
      </c>
      <c r="I110" s="233"/>
      <c r="J110" s="229"/>
      <c r="K110" s="229"/>
      <c r="L110" s="234"/>
      <c r="M110" s="235"/>
      <c r="N110" s="236"/>
      <c r="O110" s="236"/>
      <c r="P110" s="236"/>
      <c r="Q110" s="236"/>
      <c r="R110" s="236"/>
      <c r="S110" s="236"/>
      <c r="T110" s="23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8" t="s">
        <v>135</v>
      </c>
      <c r="AU110" s="238" t="s">
        <v>131</v>
      </c>
      <c r="AV110" s="14" t="s">
        <v>131</v>
      </c>
      <c r="AW110" s="14" t="s">
        <v>33</v>
      </c>
      <c r="AX110" s="14" t="s">
        <v>77</v>
      </c>
      <c r="AY110" s="238" t="s">
        <v>123</v>
      </c>
    </row>
    <row r="111" s="2" customFormat="1" ht="24.15" customHeight="1">
      <c r="A111" s="40"/>
      <c r="B111" s="41"/>
      <c r="C111" s="199" t="s">
        <v>145</v>
      </c>
      <c r="D111" s="199" t="s">
        <v>125</v>
      </c>
      <c r="E111" s="200" t="s">
        <v>146</v>
      </c>
      <c r="F111" s="201" t="s">
        <v>147</v>
      </c>
      <c r="G111" s="202" t="s">
        <v>148</v>
      </c>
      <c r="H111" s="203">
        <v>16.100000000000001</v>
      </c>
      <c r="I111" s="204"/>
      <c r="J111" s="205">
        <f>ROUND(I111*H111,2)</f>
        <v>0</v>
      </c>
      <c r="K111" s="201" t="s">
        <v>129</v>
      </c>
      <c r="L111" s="46"/>
      <c r="M111" s="206" t="s">
        <v>19</v>
      </c>
      <c r="N111" s="207" t="s">
        <v>44</v>
      </c>
      <c r="O111" s="86"/>
      <c r="P111" s="208">
        <f>O111*H111</f>
        <v>0</v>
      </c>
      <c r="Q111" s="208">
        <v>0</v>
      </c>
      <c r="R111" s="208">
        <f>Q111*H111</f>
        <v>0</v>
      </c>
      <c r="S111" s="208">
        <v>0.20499999999999999</v>
      </c>
      <c r="T111" s="209">
        <f>S111*H111</f>
        <v>3.3005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0" t="s">
        <v>130</v>
      </c>
      <c r="AT111" s="210" t="s">
        <v>125</v>
      </c>
      <c r="AU111" s="210" t="s">
        <v>131</v>
      </c>
      <c r="AY111" s="19" t="s">
        <v>123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9" t="s">
        <v>131</v>
      </c>
      <c r="BK111" s="211">
        <f>ROUND(I111*H111,2)</f>
        <v>0</v>
      </c>
      <c r="BL111" s="19" t="s">
        <v>130</v>
      </c>
      <c r="BM111" s="210" t="s">
        <v>149</v>
      </c>
    </row>
    <row r="112" s="2" customFormat="1">
      <c r="A112" s="40"/>
      <c r="B112" s="41"/>
      <c r="C112" s="42"/>
      <c r="D112" s="212" t="s">
        <v>133</v>
      </c>
      <c r="E112" s="42"/>
      <c r="F112" s="213" t="s">
        <v>150</v>
      </c>
      <c r="G112" s="42"/>
      <c r="H112" s="42"/>
      <c r="I112" s="214"/>
      <c r="J112" s="42"/>
      <c r="K112" s="42"/>
      <c r="L112" s="46"/>
      <c r="M112" s="215"/>
      <c r="N112" s="216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133</v>
      </c>
      <c r="AU112" s="19" t="s">
        <v>131</v>
      </c>
    </row>
    <row r="113" s="2" customFormat="1" ht="16.5" customHeight="1">
      <c r="A113" s="40"/>
      <c r="B113" s="41"/>
      <c r="C113" s="199" t="s">
        <v>130</v>
      </c>
      <c r="D113" s="199" t="s">
        <v>125</v>
      </c>
      <c r="E113" s="200" t="s">
        <v>151</v>
      </c>
      <c r="F113" s="201" t="s">
        <v>152</v>
      </c>
      <c r="G113" s="202" t="s">
        <v>153</v>
      </c>
      <c r="H113" s="203">
        <v>4.3499999999999996</v>
      </c>
      <c r="I113" s="204"/>
      <c r="J113" s="205">
        <f>ROUND(I113*H113,2)</f>
        <v>0</v>
      </c>
      <c r="K113" s="201" t="s">
        <v>129</v>
      </c>
      <c r="L113" s="46"/>
      <c r="M113" s="206" t="s">
        <v>19</v>
      </c>
      <c r="N113" s="207" t="s">
        <v>44</v>
      </c>
      <c r="O113" s="86"/>
      <c r="P113" s="208">
        <f>O113*H113</f>
        <v>0</v>
      </c>
      <c r="Q113" s="208">
        <v>0</v>
      </c>
      <c r="R113" s="208">
        <f>Q113*H113</f>
        <v>0</v>
      </c>
      <c r="S113" s="208">
        <v>0</v>
      </c>
      <c r="T113" s="209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0" t="s">
        <v>130</v>
      </c>
      <c r="AT113" s="210" t="s">
        <v>125</v>
      </c>
      <c r="AU113" s="210" t="s">
        <v>131</v>
      </c>
      <c r="AY113" s="19" t="s">
        <v>123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9" t="s">
        <v>131</v>
      </c>
      <c r="BK113" s="211">
        <f>ROUND(I113*H113,2)</f>
        <v>0</v>
      </c>
      <c r="BL113" s="19" t="s">
        <v>130</v>
      </c>
      <c r="BM113" s="210" t="s">
        <v>154</v>
      </c>
    </row>
    <row r="114" s="2" customFormat="1">
      <c r="A114" s="40"/>
      <c r="B114" s="41"/>
      <c r="C114" s="42"/>
      <c r="D114" s="212" t="s">
        <v>133</v>
      </c>
      <c r="E114" s="42"/>
      <c r="F114" s="213" t="s">
        <v>155</v>
      </c>
      <c r="G114" s="42"/>
      <c r="H114" s="42"/>
      <c r="I114" s="214"/>
      <c r="J114" s="42"/>
      <c r="K114" s="42"/>
      <c r="L114" s="46"/>
      <c r="M114" s="215"/>
      <c r="N114" s="216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133</v>
      </c>
      <c r="AU114" s="19" t="s">
        <v>131</v>
      </c>
    </row>
    <row r="115" s="13" customFormat="1">
      <c r="A115" s="13"/>
      <c r="B115" s="217"/>
      <c r="C115" s="218"/>
      <c r="D115" s="219" t="s">
        <v>135</v>
      </c>
      <c r="E115" s="220" t="s">
        <v>19</v>
      </c>
      <c r="F115" s="221" t="s">
        <v>156</v>
      </c>
      <c r="G115" s="218"/>
      <c r="H115" s="220" t="s">
        <v>19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7" t="s">
        <v>135</v>
      </c>
      <c r="AU115" s="227" t="s">
        <v>131</v>
      </c>
      <c r="AV115" s="13" t="s">
        <v>77</v>
      </c>
      <c r="AW115" s="13" t="s">
        <v>33</v>
      </c>
      <c r="AX115" s="13" t="s">
        <v>72</v>
      </c>
      <c r="AY115" s="227" t="s">
        <v>123</v>
      </c>
    </row>
    <row r="116" s="14" customFormat="1">
      <c r="A116" s="14"/>
      <c r="B116" s="228"/>
      <c r="C116" s="229"/>
      <c r="D116" s="219" t="s">
        <v>135</v>
      </c>
      <c r="E116" s="230" t="s">
        <v>19</v>
      </c>
      <c r="F116" s="231" t="s">
        <v>157</v>
      </c>
      <c r="G116" s="229"/>
      <c r="H116" s="232">
        <v>4.3499999999999996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8" t="s">
        <v>135</v>
      </c>
      <c r="AU116" s="238" t="s">
        <v>131</v>
      </c>
      <c r="AV116" s="14" t="s">
        <v>131</v>
      </c>
      <c r="AW116" s="14" t="s">
        <v>33</v>
      </c>
      <c r="AX116" s="14" t="s">
        <v>77</v>
      </c>
      <c r="AY116" s="238" t="s">
        <v>123</v>
      </c>
    </row>
    <row r="117" s="2" customFormat="1" ht="24.15" customHeight="1">
      <c r="A117" s="40"/>
      <c r="B117" s="41"/>
      <c r="C117" s="199" t="s">
        <v>158</v>
      </c>
      <c r="D117" s="199" t="s">
        <v>125</v>
      </c>
      <c r="E117" s="200" t="s">
        <v>159</v>
      </c>
      <c r="F117" s="201" t="s">
        <v>160</v>
      </c>
      <c r="G117" s="202" t="s">
        <v>153</v>
      </c>
      <c r="H117" s="203">
        <v>1.5</v>
      </c>
      <c r="I117" s="204"/>
      <c r="J117" s="205">
        <f>ROUND(I117*H117,2)</f>
        <v>0</v>
      </c>
      <c r="K117" s="201" t="s">
        <v>129</v>
      </c>
      <c r="L117" s="46"/>
      <c r="M117" s="206" t="s">
        <v>19</v>
      </c>
      <c r="N117" s="207" t="s">
        <v>44</v>
      </c>
      <c r="O117" s="86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0" t="s">
        <v>130</v>
      </c>
      <c r="AT117" s="210" t="s">
        <v>125</v>
      </c>
      <c r="AU117" s="210" t="s">
        <v>131</v>
      </c>
      <c r="AY117" s="19" t="s">
        <v>123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9" t="s">
        <v>131</v>
      </c>
      <c r="BK117" s="211">
        <f>ROUND(I117*H117,2)</f>
        <v>0</v>
      </c>
      <c r="BL117" s="19" t="s">
        <v>130</v>
      </c>
      <c r="BM117" s="210" t="s">
        <v>161</v>
      </c>
    </row>
    <row r="118" s="2" customFormat="1">
      <c r="A118" s="40"/>
      <c r="B118" s="41"/>
      <c r="C118" s="42"/>
      <c r="D118" s="212" t="s">
        <v>133</v>
      </c>
      <c r="E118" s="42"/>
      <c r="F118" s="213" t="s">
        <v>162</v>
      </c>
      <c r="G118" s="42"/>
      <c r="H118" s="42"/>
      <c r="I118" s="214"/>
      <c r="J118" s="42"/>
      <c r="K118" s="42"/>
      <c r="L118" s="46"/>
      <c r="M118" s="215"/>
      <c r="N118" s="216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133</v>
      </c>
      <c r="AU118" s="19" t="s">
        <v>131</v>
      </c>
    </row>
    <row r="119" s="13" customFormat="1">
      <c r="A119" s="13"/>
      <c r="B119" s="217"/>
      <c r="C119" s="218"/>
      <c r="D119" s="219" t="s">
        <v>135</v>
      </c>
      <c r="E119" s="220" t="s">
        <v>19</v>
      </c>
      <c r="F119" s="221" t="s">
        <v>138</v>
      </c>
      <c r="G119" s="218"/>
      <c r="H119" s="220" t="s">
        <v>19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7" t="s">
        <v>135</v>
      </c>
      <c r="AU119" s="227" t="s">
        <v>131</v>
      </c>
      <c r="AV119" s="13" t="s">
        <v>77</v>
      </c>
      <c r="AW119" s="13" t="s">
        <v>33</v>
      </c>
      <c r="AX119" s="13" t="s">
        <v>72</v>
      </c>
      <c r="AY119" s="227" t="s">
        <v>123</v>
      </c>
    </row>
    <row r="120" s="14" customFormat="1">
      <c r="A120" s="14"/>
      <c r="B120" s="228"/>
      <c r="C120" s="229"/>
      <c r="D120" s="219" t="s">
        <v>135</v>
      </c>
      <c r="E120" s="230" t="s">
        <v>19</v>
      </c>
      <c r="F120" s="231" t="s">
        <v>163</v>
      </c>
      <c r="G120" s="229"/>
      <c r="H120" s="232">
        <v>1.5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8" t="s">
        <v>135</v>
      </c>
      <c r="AU120" s="238" t="s">
        <v>131</v>
      </c>
      <c r="AV120" s="14" t="s">
        <v>131</v>
      </c>
      <c r="AW120" s="14" t="s">
        <v>33</v>
      </c>
      <c r="AX120" s="14" t="s">
        <v>77</v>
      </c>
      <c r="AY120" s="238" t="s">
        <v>123</v>
      </c>
    </row>
    <row r="121" s="2" customFormat="1" ht="16.5" customHeight="1">
      <c r="A121" s="40"/>
      <c r="B121" s="41"/>
      <c r="C121" s="199" t="s">
        <v>164</v>
      </c>
      <c r="D121" s="199" t="s">
        <v>125</v>
      </c>
      <c r="E121" s="200" t="s">
        <v>165</v>
      </c>
      <c r="F121" s="201" t="s">
        <v>166</v>
      </c>
      <c r="G121" s="202" t="s">
        <v>153</v>
      </c>
      <c r="H121" s="203">
        <v>0.80000000000000004</v>
      </c>
      <c r="I121" s="204"/>
      <c r="J121" s="205">
        <f>ROUND(I121*H121,2)</f>
        <v>0</v>
      </c>
      <c r="K121" s="201" t="s">
        <v>129</v>
      </c>
      <c r="L121" s="46"/>
      <c r="M121" s="206" t="s">
        <v>19</v>
      </c>
      <c r="N121" s="207" t="s">
        <v>44</v>
      </c>
      <c r="O121" s="86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0" t="s">
        <v>130</v>
      </c>
      <c r="AT121" s="210" t="s">
        <v>125</v>
      </c>
      <c r="AU121" s="210" t="s">
        <v>131</v>
      </c>
      <c r="AY121" s="19" t="s">
        <v>123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9" t="s">
        <v>131</v>
      </c>
      <c r="BK121" s="211">
        <f>ROUND(I121*H121,2)</f>
        <v>0</v>
      </c>
      <c r="BL121" s="19" t="s">
        <v>130</v>
      </c>
      <c r="BM121" s="210" t="s">
        <v>167</v>
      </c>
    </row>
    <row r="122" s="2" customFormat="1">
      <c r="A122" s="40"/>
      <c r="B122" s="41"/>
      <c r="C122" s="42"/>
      <c r="D122" s="212" t="s">
        <v>133</v>
      </c>
      <c r="E122" s="42"/>
      <c r="F122" s="213" t="s">
        <v>168</v>
      </c>
      <c r="G122" s="42"/>
      <c r="H122" s="42"/>
      <c r="I122" s="214"/>
      <c r="J122" s="42"/>
      <c r="K122" s="42"/>
      <c r="L122" s="46"/>
      <c r="M122" s="215"/>
      <c r="N122" s="216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133</v>
      </c>
      <c r="AU122" s="19" t="s">
        <v>131</v>
      </c>
    </row>
    <row r="123" s="13" customFormat="1">
      <c r="A123" s="13"/>
      <c r="B123" s="217"/>
      <c r="C123" s="218"/>
      <c r="D123" s="219" t="s">
        <v>135</v>
      </c>
      <c r="E123" s="220" t="s">
        <v>19</v>
      </c>
      <c r="F123" s="221" t="s">
        <v>169</v>
      </c>
      <c r="G123" s="218"/>
      <c r="H123" s="220" t="s">
        <v>19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7" t="s">
        <v>135</v>
      </c>
      <c r="AU123" s="227" t="s">
        <v>131</v>
      </c>
      <c r="AV123" s="13" t="s">
        <v>77</v>
      </c>
      <c r="AW123" s="13" t="s">
        <v>33</v>
      </c>
      <c r="AX123" s="13" t="s">
        <v>72</v>
      </c>
      <c r="AY123" s="227" t="s">
        <v>123</v>
      </c>
    </row>
    <row r="124" s="14" customFormat="1">
      <c r="A124" s="14"/>
      <c r="B124" s="228"/>
      <c r="C124" s="229"/>
      <c r="D124" s="219" t="s">
        <v>135</v>
      </c>
      <c r="E124" s="230" t="s">
        <v>19</v>
      </c>
      <c r="F124" s="231" t="s">
        <v>170</v>
      </c>
      <c r="G124" s="229"/>
      <c r="H124" s="232">
        <v>0.80000000000000004</v>
      </c>
      <c r="I124" s="233"/>
      <c r="J124" s="229"/>
      <c r="K124" s="229"/>
      <c r="L124" s="234"/>
      <c r="M124" s="235"/>
      <c r="N124" s="236"/>
      <c r="O124" s="236"/>
      <c r="P124" s="236"/>
      <c r="Q124" s="236"/>
      <c r="R124" s="236"/>
      <c r="S124" s="236"/>
      <c r="T124" s="23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8" t="s">
        <v>135</v>
      </c>
      <c r="AU124" s="238" t="s">
        <v>131</v>
      </c>
      <c r="AV124" s="14" t="s">
        <v>131</v>
      </c>
      <c r="AW124" s="14" t="s">
        <v>33</v>
      </c>
      <c r="AX124" s="14" t="s">
        <v>77</v>
      </c>
      <c r="AY124" s="238" t="s">
        <v>123</v>
      </c>
    </row>
    <row r="125" s="2" customFormat="1" ht="37.8" customHeight="1">
      <c r="A125" s="40"/>
      <c r="B125" s="41"/>
      <c r="C125" s="199" t="s">
        <v>171</v>
      </c>
      <c r="D125" s="199" t="s">
        <v>125</v>
      </c>
      <c r="E125" s="200" t="s">
        <v>172</v>
      </c>
      <c r="F125" s="201" t="s">
        <v>173</v>
      </c>
      <c r="G125" s="202" t="s">
        <v>153</v>
      </c>
      <c r="H125" s="203">
        <v>6.6500000000000004</v>
      </c>
      <c r="I125" s="204"/>
      <c r="J125" s="205">
        <f>ROUND(I125*H125,2)</f>
        <v>0</v>
      </c>
      <c r="K125" s="201" t="s">
        <v>129</v>
      </c>
      <c r="L125" s="46"/>
      <c r="M125" s="206" t="s">
        <v>19</v>
      </c>
      <c r="N125" s="207" t="s">
        <v>44</v>
      </c>
      <c r="O125" s="86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0" t="s">
        <v>130</v>
      </c>
      <c r="AT125" s="210" t="s">
        <v>125</v>
      </c>
      <c r="AU125" s="210" t="s">
        <v>131</v>
      </c>
      <c r="AY125" s="19" t="s">
        <v>123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9" t="s">
        <v>131</v>
      </c>
      <c r="BK125" s="211">
        <f>ROUND(I125*H125,2)</f>
        <v>0</v>
      </c>
      <c r="BL125" s="19" t="s">
        <v>130</v>
      </c>
      <c r="BM125" s="210" t="s">
        <v>174</v>
      </c>
    </row>
    <row r="126" s="2" customFormat="1">
      <c r="A126" s="40"/>
      <c r="B126" s="41"/>
      <c r="C126" s="42"/>
      <c r="D126" s="212" t="s">
        <v>133</v>
      </c>
      <c r="E126" s="42"/>
      <c r="F126" s="213" t="s">
        <v>175</v>
      </c>
      <c r="G126" s="42"/>
      <c r="H126" s="42"/>
      <c r="I126" s="214"/>
      <c r="J126" s="42"/>
      <c r="K126" s="42"/>
      <c r="L126" s="46"/>
      <c r="M126" s="215"/>
      <c r="N126" s="216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133</v>
      </c>
      <c r="AU126" s="19" t="s">
        <v>131</v>
      </c>
    </row>
    <row r="127" s="14" customFormat="1">
      <c r="A127" s="14"/>
      <c r="B127" s="228"/>
      <c r="C127" s="229"/>
      <c r="D127" s="219" t="s">
        <v>135</v>
      </c>
      <c r="E127" s="230" t="s">
        <v>19</v>
      </c>
      <c r="F127" s="231" t="s">
        <v>176</v>
      </c>
      <c r="G127" s="229"/>
      <c r="H127" s="232">
        <v>6.6500000000000004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38" t="s">
        <v>135</v>
      </c>
      <c r="AU127" s="238" t="s">
        <v>131</v>
      </c>
      <c r="AV127" s="14" t="s">
        <v>131</v>
      </c>
      <c r="AW127" s="14" t="s">
        <v>33</v>
      </c>
      <c r="AX127" s="14" t="s">
        <v>77</v>
      </c>
      <c r="AY127" s="238" t="s">
        <v>123</v>
      </c>
    </row>
    <row r="128" s="2" customFormat="1" ht="37.8" customHeight="1">
      <c r="A128" s="40"/>
      <c r="B128" s="41"/>
      <c r="C128" s="199" t="s">
        <v>177</v>
      </c>
      <c r="D128" s="199" t="s">
        <v>125</v>
      </c>
      <c r="E128" s="200" t="s">
        <v>178</v>
      </c>
      <c r="F128" s="201" t="s">
        <v>179</v>
      </c>
      <c r="G128" s="202" t="s">
        <v>153</v>
      </c>
      <c r="H128" s="203">
        <v>133</v>
      </c>
      <c r="I128" s="204"/>
      <c r="J128" s="205">
        <f>ROUND(I128*H128,2)</f>
        <v>0</v>
      </c>
      <c r="K128" s="201" t="s">
        <v>129</v>
      </c>
      <c r="L128" s="46"/>
      <c r="M128" s="206" t="s">
        <v>19</v>
      </c>
      <c r="N128" s="207" t="s">
        <v>44</v>
      </c>
      <c r="O128" s="86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0" t="s">
        <v>130</v>
      </c>
      <c r="AT128" s="210" t="s">
        <v>125</v>
      </c>
      <c r="AU128" s="210" t="s">
        <v>131</v>
      </c>
      <c r="AY128" s="19" t="s">
        <v>123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9" t="s">
        <v>131</v>
      </c>
      <c r="BK128" s="211">
        <f>ROUND(I128*H128,2)</f>
        <v>0</v>
      </c>
      <c r="BL128" s="19" t="s">
        <v>130</v>
      </c>
      <c r="BM128" s="210" t="s">
        <v>180</v>
      </c>
    </row>
    <row r="129" s="2" customFormat="1">
      <c r="A129" s="40"/>
      <c r="B129" s="41"/>
      <c r="C129" s="42"/>
      <c r="D129" s="212" t="s">
        <v>133</v>
      </c>
      <c r="E129" s="42"/>
      <c r="F129" s="213" t="s">
        <v>181</v>
      </c>
      <c r="G129" s="42"/>
      <c r="H129" s="42"/>
      <c r="I129" s="214"/>
      <c r="J129" s="42"/>
      <c r="K129" s="42"/>
      <c r="L129" s="46"/>
      <c r="M129" s="215"/>
      <c r="N129" s="216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133</v>
      </c>
      <c r="AU129" s="19" t="s">
        <v>131</v>
      </c>
    </row>
    <row r="130" s="13" customFormat="1">
      <c r="A130" s="13"/>
      <c r="B130" s="217"/>
      <c r="C130" s="218"/>
      <c r="D130" s="219" t="s">
        <v>135</v>
      </c>
      <c r="E130" s="220" t="s">
        <v>19</v>
      </c>
      <c r="F130" s="221" t="s">
        <v>182</v>
      </c>
      <c r="G130" s="218"/>
      <c r="H130" s="220" t="s">
        <v>19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7" t="s">
        <v>135</v>
      </c>
      <c r="AU130" s="227" t="s">
        <v>131</v>
      </c>
      <c r="AV130" s="13" t="s">
        <v>77</v>
      </c>
      <c r="AW130" s="13" t="s">
        <v>33</v>
      </c>
      <c r="AX130" s="13" t="s">
        <v>72</v>
      </c>
      <c r="AY130" s="227" t="s">
        <v>123</v>
      </c>
    </row>
    <row r="131" s="14" customFormat="1">
      <c r="A131" s="14"/>
      <c r="B131" s="228"/>
      <c r="C131" s="229"/>
      <c r="D131" s="219" t="s">
        <v>135</v>
      </c>
      <c r="E131" s="230" t="s">
        <v>19</v>
      </c>
      <c r="F131" s="231" t="s">
        <v>183</v>
      </c>
      <c r="G131" s="229"/>
      <c r="H131" s="232">
        <v>133</v>
      </c>
      <c r="I131" s="233"/>
      <c r="J131" s="229"/>
      <c r="K131" s="229"/>
      <c r="L131" s="234"/>
      <c r="M131" s="235"/>
      <c r="N131" s="236"/>
      <c r="O131" s="236"/>
      <c r="P131" s="236"/>
      <c r="Q131" s="236"/>
      <c r="R131" s="236"/>
      <c r="S131" s="236"/>
      <c r="T131" s="23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8" t="s">
        <v>135</v>
      </c>
      <c r="AU131" s="238" t="s">
        <v>131</v>
      </c>
      <c r="AV131" s="14" t="s">
        <v>131</v>
      </c>
      <c r="AW131" s="14" t="s">
        <v>33</v>
      </c>
      <c r="AX131" s="14" t="s">
        <v>77</v>
      </c>
      <c r="AY131" s="238" t="s">
        <v>123</v>
      </c>
    </row>
    <row r="132" s="2" customFormat="1" ht="24.15" customHeight="1">
      <c r="A132" s="40"/>
      <c r="B132" s="41"/>
      <c r="C132" s="199" t="s">
        <v>184</v>
      </c>
      <c r="D132" s="199" t="s">
        <v>125</v>
      </c>
      <c r="E132" s="200" t="s">
        <v>185</v>
      </c>
      <c r="F132" s="201" t="s">
        <v>186</v>
      </c>
      <c r="G132" s="202" t="s">
        <v>153</v>
      </c>
      <c r="H132" s="203">
        <v>6.6500000000000004</v>
      </c>
      <c r="I132" s="204"/>
      <c r="J132" s="205">
        <f>ROUND(I132*H132,2)</f>
        <v>0</v>
      </c>
      <c r="K132" s="201" t="s">
        <v>129</v>
      </c>
      <c r="L132" s="46"/>
      <c r="M132" s="206" t="s">
        <v>19</v>
      </c>
      <c r="N132" s="207" t="s">
        <v>44</v>
      </c>
      <c r="O132" s="86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0" t="s">
        <v>130</v>
      </c>
      <c r="AT132" s="210" t="s">
        <v>125</v>
      </c>
      <c r="AU132" s="210" t="s">
        <v>131</v>
      </c>
      <c r="AY132" s="19" t="s">
        <v>123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9" t="s">
        <v>131</v>
      </c>
      <c r="BK132" s="211">
        <f>ROUND(I132*H132,2)</f>
        <v>0</v>
      </c>
      <c r="BL132" s="19" t="s">
        <v>130</v>
      </c>
      <c r="BM132" s="210" t="s">
        <v>187</v>
      </c>
    </row>
    <row r="133" s="2" customFormat="1">
      <c r="A133" s="40"/>
      <c r="B133" s="41"/>
      <c r="C133" s="42"/>
      <c r="D133" s="212" t="s">
        <v>133</v>
      </c>
      <c r="E133" s="42"/>
      <c r="F133" s="213" t="s">
        <v>188</v>
      </c>
      <c r="G133" s="42"/>
      <c r="H133" s="42"/>
      <c r="I133" s="214"/>
      <c r="J133" s="42"/>
      <c r="K133" s="42"/>
      <c r="L133" s="46"/>
      <c r="M133" s="215"/>
      <c r="N133" s="216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133</v>
      </c>
      <c r="AU133" s="19" t="s">
        <v>131</v>
      </c>
    </row>
    <row r="134" s="2" customFormat="1" ht="24.15" customHeight="1">
      <c r="A134" s="40"/>
      <c r="B134" s="41"/>
      <c r="C134" s="199" t="s">
        <v>189</v>
      </c>
      <c r="D134" s="199" t="s">
        <v>125</v>
      </c>
      <c r="E134" s="200" t="s">
        <v>190</v>
      </c>
      <c r="F134" s="201" t="s">
        <v>191</v>
      </c>
      <c r="G134" s="202" t="s">
        <v>192</v>
      </c>
      <c r="H134" s="203">
        <v>11.970000000000001</v>
      </c>
      <c r="I134" s="204"/>
      <c r="J134" s="205">
        <f>ROUND(I134*H134,2)</f>
        <v>0</v>
      </c>
      <c r="K134" s="201" t="s">
        <v>129</v>
      </c>
      <c r="L134" s="46"/>
      <c r="M134" s="206" t="s">
        <v>19</v>
      </c>
      <c r="N134" s="207" t="s">
        <v>44</v>
      </c>
      <c r="O134" s="86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9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0" t="s">
        <v>130</v>
      </c>
      <c r="AT134" s="210" t="s">
        <v>125</v>
      </c>
      <c r="AU134" s="210" t="s">
        <v>131</v>
      </c>
      <c r="AY134" s="19" t="s">
        <v>123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9" t="s">
        <v>131</v>
      </c>
      <c r="BK134" s="211">
        <f>ROUND(I134*H134,2)</f>
        <v>0</v>
      </c>
      <c r="BL134" s="19" t="s">
        <v>130</v>
      </c>
      <c r="BM134" s="210" t="s">
        <v>193</v>
      </c>
    </row>
    <row r="135" s="2" customFormat="1">
      <c r="A135" s="40"/>
      <c r="B135" s="41"/>
      <c r="C135" s="42"/>
      <c r="D135" s="212" t="s">
        <v>133</v>
      </c>
      <c r="E135" s="42"/>
      <c r="F135" s="213" t="s">
        <v>194</v>
      </c>
      <c r="G135" s="42"/>
      <c r="H135" s="42"/>
      <c r="I135" s="214"/>
      <c r="J135" s="42"/>
      <c r="K135" s="42"/>
      <c r="L135" s="46"/>
      <c r="M135" s="215"/>
      <c r="N135" s="216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133</v>
      </c>
      <c r="AU135" s="19" t="s">
        <v>131</v>
      </c>
    </row>
    <row r="136" s="14" customFormat="1">
      <c r="A136" s="14"/>
      <c r="B136" s="228"/>
      <c r="C136" s="229"/>
      <c r="D136" s="219" t="s">
        <v>135</v>
      </c>
      <c r="E136" s="230" t="s">
        <v>19</v>
      </c>
      <c r="F136" s="231" t="s">
        <v>195</v>
      </c>
      <c r="G136" s="229"/>
      <c r="H136" s="232">
        <v>11.970000000000001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8" t="s">
        <v>135</v>
      </c>
      <c r="AU136" s="238" t="s">
        <v>131</v>
      </c>
      <c r="AV136" s="14" t="s">
        <v>131</v>
      </c>
      <c r="AW136" s="14" t="s">
        <v>33</v>
      </c>
      <c r="AX136" s="14" t="s">
        <v>77</v>
      </c>
      <c r="AY136" s="238" t="s">
        <v>123</v>
      </c>
    </row>
    <row r="137" s="2" customFormat="1" ht="37.8" customHeight="1">
      <c r="A137" s="40"/>
      <c r="B137" s="41"/>
      <c r="C137" s="199" t="s">
        <v>196</v>
      </c>
      <c r="D137" s="199" t="s">
        <v>125</v>
      </c>
      <c r="E137" s="200" t="s">
        <v>197</v>
      </c>
      <c r="F137" s="201" t="s">
        <v>198</v>
      </c>
      <c r="G137" s="202" t="s">
        <v>153</v>
      </c>
      <c r="H137" s="203">
        <v>1.5</v>
      </c>
      <c r="I137" s="204"/>
      <c r="J137" s="205">
        <f>ROUND(I137*H137,2)</f>
        <v>0</v>
      </c>
      <c r="K137" s="201" t="s">
        <v>129</v>
      </c>
      <c r="L137" s="46"/>
      <c r="M137" s="206" t="s">
        <v>19</v>
      </c>
      <c r="N137" s="207" t="s">
        <v>44</v>
      </c>
      <c r="O137" s="86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9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0" t="s">
        <v>130</v>
      </c>
      <c r="AT137" s="210" t="s">
        <v>125</v>
      </c>
      <c r="AU137" s="210" t="s">
        <v>131</v>
      </c>
      <c r="AY137" s="19" t="s">
        <v>123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9" t="s">
        <v>131</v>
      </c>
      <c r="BK137" s="211">
        <f>ROUND(I137*H137,2)</f>
        <v>0</v>
      </c>
      <c r="BL137" s="19" t="s">
        <v>130</v>
      </c>
      <c r="BM137" s="210" t="s">
        <v>199</v>
      </c>
    </row>
    <row r="138" s="2" customFormat="1">
      <c r="A138" s="40"/>
      <c r="B138" s="41"/>
      <c r="C138" s="42"/>
      <c r="D138" s="212" t="s">
        <v>133</v>
      </c>
      <c r="E138" s="42"/>
      <c r="F138" s="213" t="s">
        <v>200</v>
      </c>
      <c r="G138" s="42"/>
      <c r="H138" s="42"/>
      <c r="I138" s="214"/>
      <c r="J138" s="42"/>
      <c r="K138" s="42"/>
      <c r="L138" s="46"/>
      <c r="M138" s="215"/>
      <c r="N138" s="216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133</v>
      </c>
      <c r="AU138" s="19" t="s">
        <v>131</v>
      </c>
    </row>
    <row r="139" s="13" customFormat="1">
      <c r="A139" s="13"/>
      <c r="B139" s="217"/>
      <c r="C139" s="218"/>
      <c r="D139" s="219" t="s">
        <v>135</v>
      </c>
      <c r="E139" s="220" t="s">
        <v>19</v>
      </c>
      <c r="F139" s="221" t="s">
        <v>138</v>
      </c>
      <c r="G139" s="218"/>
      <c r="H139" s="220" t="s">
        <v>19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7" t="s">
        <v>135</v>
      </c>
      <c r="AU139" s="227" t="s">
        <v>131</v>
      </c>
      <c r="AV139" s="13" t="s">
        <v>77</v>
      </c>
      <c r="AW139" s="13" t="s">
        <v>33</v>
      </c>
      <c r="AX139" s="13" t="s">
        <v>72</v>
      </c>
      <c r="AY139" s="227" t="s">
        <v>123</v>
      </c>
    </row>
    <row r="140" s="14" customFormat="1">
      <c r="A140" s="14"/>
      <c r="B140" s="228"/>
      <c r="C140" s="229"/>
      <c r="D140" s="219" t="s">
        <v>135</v>
      </c>
      <c r="E140" s="230" t="s">
        <v>19</v>
      </c>
      <c r="F140" s="231" t="s">
        <v>163</v>
      </c>
      <c r="G140" s="229"/>
      <c r="H140" s="232">
        <v>1.5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8" t="s">
        <v>135</v>
      </c>
      <c r="AU140" s="238" t="s">
        <v>131</v>
      </c>
      <c r="AV140" s="14" t="s">
        <v>131</v>
      </c>
      <c r="AW140" s="14" t="s">
        <v>33</v>
      </c>
      <c r="AX140" s="14" t="s">
        <v>77</v>
      </c>
      <c r="AY140" s="238" t="s">
        <v>123</v>
      </c>
    </row>
    <row r="141" s="2" customFormat="1" ht="16.5" customHeight="1">
      <c r="A141" s="40"/>
      <c r="B141" s="41"/>
      <c r="C141" s="250" t="s">
        <v>201</v>
      </c>
      <c r="D141" s="250" t="s">
        <v>202</v>
      </c>
      <c r="E141" s="251" t="s">
        <v>203</v>
      </c>
      <c r="F141" s="252" t="s">
        <v>204</v>
      </c>
      <c r="G141" s="253" t="s">
        <v>192</v>
      </c>
      <c r="H141" s="254">
        <v>3</v>
      </c>
      <c r="I141" s="255"/>
      <c r="J141" s="256">
        <f>ROUND(I141*H141,2)</f>
        <v>0</v>
      </c>
      <c r="K141" s="252" t="s">
        <v>129</v>
      </c>
      <c r="L141" s="257"/>
      <c r="M141" s="258" t="s">
        <v>19</v>
      </c>
      <c r="N141" s="259" t="s">
        <v>44</v>
      </c>
      <c r="O141" s="86"/>
      <c r="P141" s="208">
        <f>O141*H141</f>
        <v>0</v>
      </c>
      <c r="Q141" s="208">
        <v>1</v>
      </c>
      <c r="R141" s="208">
        <f>Q141*H141</f>
        <v>3</v>
      </c>
      <c r="S141" s="208">
        <v>0</v>
      </c>
      <c r="T141" s="209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0" t="s">
        <v>177</v>
      </c>
      <c r="AT141" s="210" t="s">
        <v>202</v>
      </c>
      <c r="AU141" s="210" t="s">
        <v>131</v>
      </c>
      <c r="AY141" s="19" t="s">
        <v>123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9" t="s">
        <v>131</v>
      </c>
      <c r="BK141" s="211">
        <f>ROUND(I141*H141,2)</f>
        <v>0</v>
      </c>
      <c r="BL141" s="19" t="s">
        <v>130</v>
      </c>
      <c r="BM141" s="210" t="s">
        <v>205</v>
      </c>
    </row>
    <row r="142" s="14" customFormat="1">
      <c r="A142" s="14"/>
      <c r="B142" s="228"/>
      <c r="C142" s="229"/>
      <c r="D142" s="219" t="s">
        <v>135</v>
      </c>
      <c r="E142" s="229"/>
      <c r="F142" s="231" t="s">
        <v>206</v>
      </c>
      <c r="G142" s="229"/>
      <c r="H142" s="232">
        <v>3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38" t="s">
        <v>135</v>
      </c>
      <c r="AU142" s="238" t="s">
        <v>131</v>
      </c>
      <c r="AV142" s="14" t="s">
        <v>131</v>
      </c>
      <c r="AW142" s="14" t="s">
        <v>4</v>
      </c>
      <c r="AX142" s="14" t="s">
        <v>77</v>
      </c>
      <c r="AY142" s="238" t="s">
        <v>123</v>
      </c>
    </row>
    <row r="143" s="2" customFormat="1" ht="24.15" customHeight="1">
      <c r="A143" s="40"/>
      <c r="B143" s="41"/>
      <c r="C143" s="199" t="s">
        <v>207</v>
      </c>
      <c r="D143" s="199" t="s">
        <v>125</v>
      </c>
      <c r="E143" s="200" t="s">
        <v>208</v>
      </c>
      <c r="F143" s="201" t="s">
        <v>209</v>
      </c>
      <c r="G143" s="202" t="s">
        <v>128</v>
      </c>
      <c r="H143" s="203">
        <v>25</v>
      </c>
      <c r="I143" s="204"/>
      <c r="J143" s="205">
        <f>ROUND(I143*H143,2)</f>
        <v>0</v>
      </c>
      <c r="K143" s="201" t="s">
        <v>129</v>
      </c>
      <c r="L143" s="46"/>
      <c r="M143" s="206" t="s">
        <v>19</v>
      </c>
      <c r="N143" s="207" t="s">
        <v>44</v>
      </c>
      <c r="O143" s="86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9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0" t="s">
        <v>130</v>
      </c>
      <c r="AT143" s="210" t="s">
        <v>125</v>
      </c>
      <c r="AU143" s="210" t="s">
        <v>131</v>
      </c>
      <c r="AY143" s="19" t="s">
        <v>123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9" t="s">
        <v>131</v>
      </c>
      <c r="BK143" s="211">
        <f>ROUND(I143*H143,2)</f>
        <v>0</v>
      </c>
      <c r="BL143" s="19" t="s">
        <v>130</v>
      </c>
      <c r="BM143" s="210" t="s">
        <v>210</v>
      </c>
    </row>
    <row r="144" s="2" customFormat="1">
      <c r="A144" s="40"/>
      <c r="B144" s="41"/>
      <c r="C144" s="42"/>
      <c r="D144" s="212" t="s">
        <v>133</v>
      </c>
      <c r="E144" s="42"/>
      <c r="F144" s="213" t="s">
        <v>211</v>
      </c>
      <c r="G144" s="42"/>
      <c r="H144" s="42"/>
      <c r="I144" s="214"/>
      <c r="J144" s="42"/>
      <c r="K144" s="42"/>
      <c r="L144" s="46"/>
      <c r="M144" s="215"/>
      <c r="N144" s="216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133</v>
      </c>
      <c r="AU144" s="19" t="s">
        <v>131</v>
      </c>
    </row>
    <row r="145" s="2" customFormat="1" ht="16.5" customHeight="1">
      <c r="A145" s="40"/>
      <c r="B145" s="41"/>
      <c r="C145" s="250" t="s">
        <v>212</v>
      </c>
      <c r="D145" s="250" t="s">
        <v>202</v>
      </c>
      <c r="E145" s="251" t="s">
        <v>213</v>
      </c>
      <c r="F145" s="252" t="s">
        <v>214</v>
      </c>
      <c r="G145" s="253" t="s">
        <v>192</v>
      </c>
      <c r="H145" s="254">
        <v>8</v>
      </c>
      <c r="I145" s="255"/>
      <c r="J145" s="256">
        <f>ROUND(I145*H145,2)</f>
        <v>0</v>
      </c>
      <c r="K145" s="252" t="s">
        <v>129</v>
      </c>
      <c r="L145" s="257"/>
      <c r="M145" s="258" t="s">
        <v>19</v>
      </c>
      <c r="N145" s="259" t="s">
        <v>44</v>
      </c>
      <c r="O145" s="86"/>
      <c r="P145" s="208">
        <f>O145*H145</f>
        <v>0</v>
      </c>
      <c r="Q145" s="208">
        <v>1</v>
      </c>
      <c r="R145" s="208">
        <f>Q145*H145</f>
        <v>8</v>
      </c>
      <c r="S145" s="208">
        <v>0</v>
      </c>
      <c r="T145" s="209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0" t="s">
        <v>177</v>
      </c>
      <c r="AT145" s="210" t="s">
        <v>202</v>
      </c>
      <c r="AU145" s="210" t="s">
        <v>131</v>
      </c>
      <c r="AY145" s="19" t="s">
        <v>123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9" t="s">
        <v>131</v>
      </c>
      <c r="BK145" s="211">
        <f>ROUND(I145*H145,2)</f>
        <v>0</v>
      </c>
      <c r="BL145" s="19" t="s">
        <v>130</v>
      </c>
      <c r="BM145" s="210" t="s">
        <v>215</v>
      </c>
    </row>
    <row r="146" s="14" customFormat="1">
      <c r="A146" s="14"/>
      <c r="B146" s="228"/>
      <c r="C146" s="229"/>
      <c r="D146" s="219" t="s">
        <v>135</v>
      </c>
      <c r="E146" s="230" t="s">
        <v>19</v>
      </c>
      <c r="F146" s="231" t="s">
        <v>216</v>
      </c>
      <c r="G146" s="229"/>
      <c r="H146" s="232">
        <v>5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8" t="s">
        <v>135</v>
      </c>
      <c r="AU146" s="238" t="s">
        <v>131</v>
      </c>
      <c r="AV146" s="14" t="s">
        <v>131</v>
      </c>
      <c r="AW146" s="14" t="s">
        <v>33</v>
      </c>
      <c r="AX146" s="14" t="s">
        <v>77</v>
      </c>
      <c r="AY146" s="238" t="s">
        <v>123</v>
      </c>
    </row>
    <row r="147" s="14" customFormat="1">
      <c r="A147" s="14"/>
      <c r="B147" s="228"/>
      <c r="C147" s="229"/>
      <c r="D147" s="219" t="s">
        <v>135</v>
      </c>
      <c r="E147" s="229"/>
      <c r="F147" s="231" t="s">
        <v>217</v>
      </c>
      <c r="G147" s="229"/>
      <c r="H147" s="232">
        <v>8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8" t="s">
        <v>135</v>
      </c>
      <c r="AU147" s="238" t="s">
        <v>131</v>
      </c>
      <c r="AV147" s="14" t="s">
        <v>131</v>
      </c>
      <c r="AW147" s="14" t="s">
        <v>4</v>
      </c>
      <c r="AX147" s="14" t="s">
        <v>77</v>
      </c>
      <c r="AY147" s="238" t="s">
        <v>123</v>
      </c>
    </row>
    <row r="148" s="2" customFormat="1" ht="24.15" customHeight="1">
      <c r="A148" s="40"/>
      <c r="B148" s="41"/>
      <c r="C148" s="199" t="s">
        <v>8</v>
      </c>
      <c r="D148" s="199" t="s">
        <v>125</v>
      </c>
      <c r="E148" s="200" t="s">
        <v>218</v>
      </c>
      <c r="F148" s="201" t="s">
        <v>219</v>
      </c>
      <c r="G148" s="202" t="s">
        <v>128</v>
      </c>
      <c r="H148" s="203">
        <v>25</v>
      </c>
      <c r="I148" s="204"/>
      <c r="J148" s="205">
        <f>ROUND(I148*H148,2)</f>
        <v>0</v>
      </c>
      <c r="K148" s="201" t="s">
        <v>129</v>
      </c>
      <c r="L148" s="46"/>
      <c r="M148" s="206" t="s">
        <v>19</v>
      </c>
      <c r="N148" s="207" t="s">
        <v>44</v>
      </c>
      <c r="O148" s="86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9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0" t="s">
        <v>130</v>
      </c>
      <c r="AT148" s="210" t="s">
        <v>125</v>
      </c>
      <c r="AU148" s="210" t="s">
        <v>131</v>
      </c>
      <c r="AY148" s="19" t="s">
        <v>123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9" t="s">
        <v>131</v>
      </c>
      <c r="BK148" s="211">
        <f>ROUND(I148*H148,2)</f>
        <v>0</v>
      </c>
      <c r="BL148" s="19" t="s">
        <v>130</v>
      </c>
      <c r="BM148" s="210" t="s">
        <v>220</v>
      </c>
    </row>
    <row r="149" s="2" customFormat="1">
      <c r="A149" s="40"/>
      <c r="B149" s="41"/>
      <c r="C149" s="42"/>
      <c r="D149" s="212" t="s">
        <v>133</v>
      </c>
      <c r="E149" s="42"/>
      <c r="F149" s="213" t="s">
        <v>221</v>
      </c>
      <c r="G149" s="42"/>
      <c r="H149" s="42"/>
      <c r="I149" s="214"/>
      <c r="J149" s="42"/>
      <c r="K149" s="42"/>
      <c r="L149" s="46"/>
      <c r="M149" s="215"/>
      <c r="N149" s="216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133</v>
      </c>
      <c r="AU149" s="19" t="s">
        <v>131</v>
      </c>
    </row>
    <row r="150" s="2" customFormat="1" ht="16.5" customHeight="1">
      <c r="A150" s="40"/>
      <c r="B150" s="41"/>
      <c r="C150" s="250" t="s">
        <v>222</v>
      </c>
      <c r="D150" s="250" t="s">
        <v>202</v>
      </c>
      <c r="E150" s="251" t="s">
        <v>223</v>
      </c>
      <c r="F150" s="252" t="s">
        <v>224</v>
      </c>
      <c r="G150" s="253" t="s">
        <v>225</v>
      </c>
      <c r="H150" s="254">
        <v>0.5</v>
      </c>
      <c r="I150" s="255"/>
      <c r="J150" s="256">
        <f>ROUND(I150*H150,2)</f>
        <v>0</v>
      </c>
      <c r="K150" s="252" t="s">
        <v>129</v>
      </c>
      <c r="L150" s="257"/>
      <c r="M150" s="258" t="s">
        <v>19</v>
      </c>
      <c r="N150" s="259" t="s">
        <v>44</v>
      </c>
      <c r="O150" s="86"/>
      <c r="P150" s="208">
        <f>O150*H150</f>
        <v>0</v>
      </c>
      <c r="Q150" s="208">
        <v>0.001</v>
      </c>
      <c r="R150" s="208">
        <f>Q150*H150</f>
        <v>0.00050000000000000001</v>
      </c>
      <c r="S150" s="208">
        <v>0</v>
      </c>
      <c r="T150" s="209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0" t="s">
        <v>177</v>
      </c>
      <c r="AT150" s="210" t="s">
        <v>202</v>
      </c>
      <c r="AU150" s="210" t="s">
        <v>131</v>
      </c>
      <c r="AY150" s="19" t="s">
        <v>123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9" t="s">
        <v>131</v>
      </c>
      <c r="BK150" s="211">
        <f>ROUND(I150*H150,2)</f>
        <v>0</v>
      </c>
      <c r="BL150" s="19" t="s">
        <v>130</v>
      </c>
      <c r="BM150" s="210" t="s">
        <v>226</v>
      </c>
    </row>
    <row r="151" s="14" customFormat="1">
      <c r="A151" s="14"/>
      <c r="B151" s="228"/>
      <c r="C151" s="229"/>
      <c r="D151" s="219" t="s">
        <v>135</v>
      </c>
      <c r="E151" s="229"/>
      <c r="F151" s="231" t="s">
        <v>227</v>
      </c>
      <c r="G151" s="229"/>
      <c r="H151" s="232">
        <v>0.5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8" t="s">
        <v>135</v>
      </c>
      <c r="AU151" s="238" t="s">
        <v>131</v>
      </c>
      <c r="AV151" s="14" t="s">
        <v>131</v>
      </c>
      <c r="AW151" s="14" t="s">
        <v>4</v>
      </c>
      <c r="AX151" s="14" t="s">
        <v>77</v>
      </c>
      <c r="AY151" s="238" t="s">
        <v>123</v>
      </c>
    </row>
    <row r="152" s="2" customFormat="1" ht="16.5" customHeight="1">
      <c r="A152" s="40"/>
      <c r="B152" s="41"/>
      <c r="C152" s="199" t="s">
        <v>228</v>
      </c>
      <c r="D152" s="199" t="s">
        <v>125</v>
      </c>
      <c r="E152" s="200" t="s">
        <v>229</v>
      </c>
      <c r="F152" s="201" t="s">
        <v>230</v>
      </c>
      <c r="G152" s="202" t="s">
        <v>128</v>
      </c>
      <c r="H152" s="203">
        <v>25</v>
      </c>
      <c r="I152" s="204"/>
      <c r="J152" s="205">
        <f>ROUND(I152*H152,2)</f>
        <v>0</v>
      </c>
      <c r="K152" s="201" t="s">
        <v>129</v>
      </c>
      <c r="L152" s="46"/>
      <c r="M152" s="206" t="s">
        <v>19</v>
      </c>
      <c r="N152" s="207" t="s">
        <v>44</v>
      </c>
      <c r="O152" s="86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9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0" t="s">
        <v>130</v>
      </c>
      <c r="AT152" s="210" t="s">
        <v>125</v>
      </c>
      <c r="AU152" s="210" t="s">
        <v>131</v>
      </c>
      <c r="AY152" s="19" t="s">
        <v>123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9" t="s">
        <v>131</v>
      </c>
      <c r="BK152" s="211">
        <f>ROUND(I152*H152,2)</f>
        <v>0</v>
      </c>
      <c r="BL152" s="19" t="s">
        <v>130</v>
      </c>
      <c r="BM152" s="210" t="s">
        <v>231</v>
      </c>
    </row>
    <row r="153" s="2" customFormat="1">
      <c r="A153" s="40"/>
      <c r="B153" s="41"/>
      <c r="C153" s="42"/>
      <c r="D153" s="212" t="s">
        <v>133</v>
      </c>
      <c r="E153" s="42"/>
      <c r="F153" s="213" t="s">
        <v>232</v>
      </c>
      <c r="G153" s="42"/>
      <c r="H153" s="42"/>
      <c r="I153" s="214"/>
      <c r="J153" s="42"/>
      <c r="K153" s="42"/>
      <c r="L153" s="46"/>
      <c r="M153" s="215"/>
      <c r="N153" s="216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133</v>
      </c>
      <c r="AU153" s="19" t="s">
        <v>131</v>
      </c>
    </row>
    <row r="154" s="12" customFormat="1" ht="22.8" customHeight="1">
      <c r="A154" s="12"/>
      <c r="B154" s="183"/>
      <c r="C154" s="184"/>
      <c r="D154" s="185" t="s">
        <v>71</v>
      </c>
      <c r="E154" s="197" t="s">
        <v>131</v>
      </c>
      <c r="F154" s="197" t="s">
        <v>233</v>
      </c>
      <c r="G154" s="184"/>
      <c r="H154" s="184"/>
      <c r="I154" s="187"/>
      <c r="J154" s="198">
        <f>BK154</f>
        <v>0</v>
      </c>
      <c r="K154" s="184"/>
      <c r="L154" s="189"/>
      <c r="M154" s="190"/>
      <c r="N154" s="191"/>
      <c r="O154" s="191"/>
      <c r="P154" s="192">
        <f>SUM(P155:P158)</f>
        <v>0</v>
      </c>
      <c r="Q154" s="191"/>
      <c r="R154" s="192">
        <f>SUM(R155:R158)</f>
        <v>2.0014959999999999</v>
      </c>
      <c r="S154" s="191"/>
      <c r="T154" s="193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4" t="s">
        <v>77</v>
      </c>
      <c r="AT154" s="195" t="s">
        <v>71</v>
      </c>
      <c r="AU154" s="195" t="s">
        <v>77</v>
      </c>
      <c r="AY154" s="194" t="s">
        <v>123</v>
      </c>
      <c r="BK154" s="196">
        <f>SUM(BK155:BK158)</f>
        <v>0</v>
      </c>
    </row>
    <row r="155" s="2" customFormat="1" ht="16.5" customHeight="1">
      <c r="A155" s="40"/>
      <c r="B155" s="41"/>
      <c r="C155" s="199" t="s">
        <v>234</v>
      </c>
      <c r="D155" s="199" t="s">
        <v>125</v>
      </c>
      <c r="E155" s="200" t="s">
        <v>235</v>
      </c>
      <c r="F155" s="201" t="s">
        <v>236</v>
      </c>
      <c r="G155" s="202" t="s">
        <v>153</v>
      </c>
      <c r="H155" s="203">
        <v>0.80000000000000004</v>
      </c>
      <c r="I155" s="204"/>
      <c r="J155" s="205">
        <f>ROUND(I155*H155,2)</f>
        <v>0</v>
      </c>
      <c r="K155" s="201" t="s">
        <v>129</v>
      </c>
      <c r="L155" s="46"/>
      <c r="M155" s="206" t="s">
        <v>19</v>
      </c>
      <c r="N155" s="207" t="s">
        <v>44</v>
      </c>
      <c r="O155" s="86"/>
      <c r="P155" s="208">
        <f>O155*H155</f>
        <v>0</v>
      </c>
      <c r="Q155" s="208">
        <v>2.5018699999999998</v>
      </c>
      <c r="R155" s="208">
        <f>Q155*H155</f>
        <v>2.0014959999999999</v>
      </c>
      <c r="S155" s="208">
        <v>0</v>
      </c>
      <c r="T155" s="209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0" t="s">
        <v>130</v>
      </c>
      <c r="AT155" s="210" t="s">
        <v>125</v>
      </c>
      <c r="AU155" s="210" t="s">
        <v>131</v>
      </c>
      <c r="AY155" s="19" t="s">
        <v>123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9" t="s">
        <v>131</v>
      </c>
      <c r="BK155" s="211">
        <f>ROUND(I155*H155,2)</f>
        <v>0</v>
      </c>
      <c r="BL155" s="19" t="s">
        <v>130</v>
      </c>
      <c r="BM155" s="210" t="s">
        <v>237</v>
      </c>
    </row>
    <row r="156" s="2" customFormat="1">
      <c r="A156" s="40"/>
      <c r="B156" s="41"/>
      <c r="C156" s="42"/>
      <c r="D156" s="212" t="s">
        <v>133</v>
      </c>
      <c r="E156" s="42"/>
      <c r="F156" s="213" t="s">
        <v>238</v>
      </c>
      <c r="G156" s="42"/>
      <c r="H156" s="42"/>
      <c r="I156" s="214"/>
      <c r="J156" s="42"/>
      <c r="K156" s="42"/>
      <c r="L156" s="46"/>
      <c r="M156" s="215"/>
      <c r="N156" s="216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133</v>
      </c>
      <c r="AU156" s="19" t="s">
        <v>131</v>
      </c>
    </row>
    <row r="157" s="13" customFormat="1">
      <c r="A157" s="13"/>
      <c r="B157" s="217"/>
      <c r="C157" s="218"/>
      <c r="D157" s="219" t="s">
        <v>135</v>
      </c>
      <c r="E157" s="220" t="s">
        <v>19</v>
      </c>
      <c r="F157" s="221" t="s">
        <v>169</v>
      </c>
      <c r="G157" s="218"/>
      <c r="H157" s="220" t="s">
        <v>19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7" t="s">
        <v>135</v>
      </c>
      <c r="AU157" s="227" t="s">
        <v>131</v>
      </c>
      <c r="AV157" s="13" t="s">
        <v>77</v>
      </c>
      <c r="AW157" s="13" t="s">
        <v>33</v>
      </c>
      <c r="AX157" s="13" t="s">
        <v>72</v>
      </c>
      <c r="AY157" s="227" t="s">
        <v>123</v>
      </c>
    </row>
    <row r="158" s="14" customFormat="1">
      <c r="A158" s="14"/>
      <c r="B158" s="228"/>
      <c r="C158" s="229"/>
      <c r="D158" s="219" t="s">
        <v>135</v>
      </c>
      <c r="E158" s="230" t="s">
        <v>19</v>
      </c>
      <c r="F158" s="231" t="s">
        <v>170</v>
      </c>
      <c r="G158" s="229"/>
      <c r="H158" s="232">
        <v>0.80000000000000004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8" t="s">
        <v>135</v>
      </c>
      <c r="AU158" s="238" t="s">
        <v>131</v>
      </c>
      <c r="AV158" s="14" t="s">
        <v>131</v>
      </c>
      <c r="AW158" s="14" t="s">
        <v>33</v>
      </c>
      <c r="AX158" s="14" t="s">
        <v>77</v>
      </c>
      <c r="AY158" s="238" t="s">
        <v>123</v>
      </c>
    </row>
    <row r="159" s="12" customFormat="1" ht="22.8" customHeight="1">
      <c r="A159" s="12"/>
      <c r="B159" s="183"/>
      <c r="C159" s="184"/>
      <c r="D159" s="185" t="s">
        <v>71</v>
      </c>
      <c r="E159" s="197" t="s">
        <v>145</v>
      </c>
      <c r="F159" s="197" t="s">
        <v>239</v>
      </c>
      <c r="G159" s="184"/>
      <c r="H159" s="184"/>
      <c r="I159" s="187"/>
      <c r="J159" s="198">
        <f>BK159</f>
        <v>0</v>
      </c>
      <c r="K159" s="184"/>
      <c r="L159" s="189"/>
      <c r="M159" s="190"/>
      <c r="N159" s="191"/>
      <c r="O159" s="191"/>
      <c r="P159" s="192">
        <f>SUM(P160:P197)</f>
        <v>0</v>
      </c>
      <c r="Q159" s="191"/>
      <c r="R159" s="192">
        <f>SUM(R160:R197)</f>
        <v>4.8549855999999991</v>
      </c>
      <c r="S159" s="191"/>
      <c r="T159" s="193">
        <f>SUM(T160:T197)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94" t="s">
        <v>77</v>
      </c>
      <c r="AT159" s="195" t="s">
        <v>71</v>
      </c>
      <c r="AU159" s="195" t="s">
        <v>77</v>
      </c>
      <c r="AY159" s="194" t="s">
        <v>123</v>
      </c>
      <c r="BK159" s="196">
        <f>SUM(BK160:BK197)</f>
        <v>0</v>
      </c>
    </row>
    <row r="160" s="2" customFormat="1" ht="24.15" customHeight="1">
      <c r="A160" s="40"/>
      <c r="B160" s="41"/>
      <c r="C160" s="199" t="s">
        <v>240</v>
      </c>
      <c r="D160" s="199" t="s">
        <v>125</v>
      </c>
      <c r="E160" s="200" t="s">
        <v>241</v>
      </c>
      <c r="F160" s="201" t="s">
        <v>242</v>
      </c>
      <c r="G160" s="202" t="s">
        <v>128</v>
      </c>
      <c r="H160" s="203">
        <v>0.70399999999999996</v>
      </c>
      <c r="I160" s="204"/>
      <c r="J160" s="205">
        <f>ROUND(I160*H160,2)</f>
        <v>0</v>
      </c>
      <c r="K160" s="201" t="s">
        <v>19</v>
      </c>
      <c r="L160" s="46"/>
      <c r="M160" s="206" t="s">
        <v>19</v>
      </c>
      <c r="N160" s="207" t="s">
        <v>44</v>
      </c>
      <c r="O160" s="86"/>
      <c r="P160" s="208">
        <f>O160*H160</f>
        <v>0</v>
      </c>
      <c r="Q160" s="208">
        <v>0.53054999999999997</v>
      </c>
      <c r="R160" s="208">
        <f>Q160*H160</f>
        <v>0.37350719999999993</v>
      </c>
      <c r="S160" s="208">
        <v>0</v>
      </c>
      <c r="T160" s="209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0" t="s">
        <v>130</v>
      </c>
      <c r="AT160" s="210" t="s">
        <v>125</v>
      </c>
      <c r="AU160" s="210" t="s">
        <v>131</v>
      </c>
      <c r="AY160" s="19" t="s">
        <v>123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9" t="s">
        <v>131</v>
      </c>
      <c r="BK160" s="211">
        <f>ROUND(I160*H160,2)</f>
        <v>0</v>
      </c>
      <c r="BL160" s="19" t="s">
        <v>130</v>
      </c>
      <c r="BM160" s="210" t="s">
        <v>243</v>
      </c>
    </row>
    <row r="161" s="13" customFormat="1">
      <c r="A161" s="13"/>
      <c r="B161" s="217"/>
      <c r="C161" s="218"/>
      <c r="D161" s="219" t="s">
        <v>135</v>
      </c>
      <c r="E161" s="220" t="s">
        <v>19</v>
      </c>
      <c r="F161" s="221" t="s">
        <v>244</v>
      </c>
      <c r="G161" s="218"/>
      <c r="H161" s="220" t="s">
        <v>19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7" t="s">
        <v>135</v>
      </c>
      <c r="AU161" s="227" t="s">
        <v>131</v>
      </c>
      <c r="AV161" s="13" t="s">
        <v>77</v>
      </c>
      <c r="AW161" s="13" t="s">
        <v>33</v>
      </c>
      <c r="AX161" s="13" t="s">
        <v>72</v>
      </c>
      <c r="AY161" s="227" t="s">
        <v>123</v>
      </c>
    </row>
    <row r="162" s="14" customFormat="1">
      <c r="A162" s="14"/>
      <c r="B162" s="228"/>
      <c r="C162" s="229"/>
      <c r="D162" s="219" t="s">
        <v>135</v>
      </c>
      <c r="E162" s="230" t="s">
        <v>19</v>
      </c>
      <c r="F162" s="231" t="s">
        <v>245</v>
      </c>
      <c r="G162" s="229"/>
      <c r="H162" s="232">
        <v>0.70399999999999996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38" t="s">
        <v>135</v>
      </c>
      <c r="AU162" s="238" t="s">
        <v>131</v>
      </c>
      <c r="AV162" s="14" t="s">
        <v>131</v>
      </c>
      <c r="AW162" s="14" t="s">
        <v>33</v>
      </c>
      <c r="AX162" s="14" t="s">
        <v>77</v>
      </c>
      <c r="AY162" s="238" t="s">
        <v>123</v>
      </c>
    </row>
    <row r="163" s="2" customFormat="1" ht="24.15" customHeight="1">
      <c r="A163" s="40"/>
      <c r="B163" s="41"/>
      <c r="C163" s="199" t="s">
        <v>246</v>
      </c>
      <c r="D163" s="199" t="s">
        <v>125</v>
      </c>
      <c r="E163" s="200" t="s">
        <v>247</v>
      </c>
      <c r="F163" s="201" t="s">
        <v>248</v>
      </c>
      <c r="G163" s="202" t="s">
        <v>128</v>
      </c>
      <c r="H163" s="203">
        <v>7.9459999999999997</v>
      </c>
      <c r="I163" s="204"/>
      <c r="J163" s="205">
        <f>ROUND(I163*H163,2)</f>
        <v>0</v>
      </c>
      <c r="K163" s="201" t="s">
        <v>249</v>
      </c>
      <c r="L163" s="46"/>
      <c r="M163" s="206" t="s">
        <v>19</v>
      </c>
      <c r="N163" s="207" t="s">
        <v>44</v>
      </c>
      <c r="O163" s="86"/>
      <c r="P163" s="208">
        <f>O163*H163</f>
        <v>0</v>
      </c>
      <c r="Q163" s="208">
        <v>0.34839999999999999</v>
      </c>
      <c r="R163" s="208">
        <f>Q163*H163</f>
        <v>2.7683863999999998</v>
      </c>
      <c r="S163" s="208">
        <v>0</v>
      </c>
      <c r="T163" s="209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0" t="s">
        <v>130</v>
      </c>
      <c r="AT163" s="210" t="s">
        <v>125</v>
      </c>
      <c r="AU163" s="210" t="s">
        <v>131</v>
      </c>
      <c r="AY163" s="19" t="s">
        <v>123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9" t="s">
        <v>131</v>
      </c>
      <c r="BK163" s="211">
        <f>ROUND(I163*H163,2)</f>
        <v>0</v>
      </c>
      <c r="BL163" s="19" t="s">
        <v>130</v>
      </c>
      <c r="BM163" s="210" t="s">
        <v>250</v>
      </c>
    </row>
    <row r="164" s="2" customFormat="1">
      <c r="A164" s="40"/>
      <c r="B164" s="41"/>
      <c r="C164" s="42"/>
      <c r="D164" s="212" t="s">
        <v>133</v>
      </c>
      <c r="E164" s="42"/>
      <c r="F164" s="213" t="s">
        <v>251</v>
      </c>
      <c r="G164" s="42"/>
      <c r="H164" s="42"/>
      <c r="I164" s="214"/>
      <c r="J164" s="42"/>
      <c r="K164" s="42"/>
      <c r="L164" s="46"/>
      <c r="M164" s="215"/>
      <c r="N164" s="216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133</v>
      </c>
      <c r="AU164" s="19" t="s">
        <v>131</v>
      </c>
    </row>
    <row r="165" s="13" customFormat="1">
      <c r="A165" s="13"/>
      <c r="B165" s="217"/>
      <c r="C165" s="218"/>
      <c r="D165" s="219" t="s">
        <v>135</v>
      </c>
      <c r="E165" s="220" t="s">
        <v>19</v>
      </c>
      <c r="F165" s="221" t="s">
        <v>252</v>
      </c>
      <c r="G165" s="218"/>
      <c r="H165" s="220" t="s">
        <v>19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7" t="s">
        <v>135</v>
      </c>
      <c r="AU165" s="227" t="s">
        <v>131</v>
      </c>
      <c r="AV165" s="13" t="s">
        <v>77</v>
      </c>
      <c r="AW165" s="13" t="s">
        <v>33</v>
      </c>
      <c r="AX165" s="13" t="s">
        <v>72</v>
      </c>
      <c r="AY165" s="227" t="s">
        <v>123</v>
      </c>
    </row>
    <row r="166" s="14" customFormat="1">
      <c r="A166" s="14"/>
      <c r="B166" s="228"/>
      <c r="C166" s="229"/>
      <c r="D166" s="219" t="s">
        <v>135</v>
      </c>
      <c r="E166" s="230" t="s">
        <v>19</v>
      </c>
      <c r="F166" s="231" t="s">
        <v>253</v>
      </c>
      <c r="G166" s="229"/>
      <c r="H166" s="232">
        <v>5.7599999999999998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38" t="s">
        <v>135</v>
      </c>
      <c r="AU166" s="238" t="s">
        <v>131</v>
      </c>
      <c r="AV166" s="14" t="s">
        <v>131</v>
      </c>
      <c r="AW166" s="14" t="s">
        <v>33</v>
      </c>
      <c r="AX166" s="14" t="s">
        <v>72</v>
      </c>
      <c r="AY166" s="238" t="s">
        <v>123</v>
      </c>
    </row>
    <row r="167" s="14" customFormat="1">
      <c r="A167" s="14"/>
      <c r="B167" s="228"/>
      <c r="C167" s="229"/>
      <c r="D167" s="219" t="s">
        <v>135</v>
      </c>
      <c r="E167" s="230" t="s">
        <v>19</v>
      </c>
      <c r="F167" s="231" t="s">
        <v>254</v>
      </c>
      <c r="G167" s="229"/>
      <c r="H167" s="232">
        <v>-3.9100000000000001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8" t="s">
        <v>135</v>
      </c>
      <c r="AU167" s="238" t="s">
        <v>131</v>
      </c>
      <c r="AV167" s="14" t="s">
        <v>131</v>
      </c>
      <c r="AW167" s="14" t="s">
        <v>33</v>
      </c>
      <c r="AX167" s="14" t="s">
        <v>72</v>
      </c>
      <c r="AY167" s="238" t="s">
        <v>123</v>
      </c>
    </row>
    <row r="168" s="16" customFormat="1">
      <c r="A168" s="16"/>
      <c r="B168" s="260"/>
      <c r="C168" s="261"/>
      <c r="D168" s="219" t="s">
        <v>135</v>
      </c>
      <c r="E168" s="262" t="s">
        <v>19</v>
      </c>
      <c r="F168" s="263" t="s">
        <v>255</v>
      </c>
      <c r="G168" s="261"/>
      <c r="H168" s="264">
        <v>1.8499999999999996</v>
      </c>
      <c r="I168" s="265"/>
      <c r="J168" s="261"/>
      <c r="K168" s="261"/>
      <c r="L168" s="266"/>
      <c r="M168" s="267"/>
      <c r="N168" s="268"/>
      <c r="O168" s="268"/>
      <c r="P168" s="268"/>
      <c r="Q168" s="268"/>
      <c r="R168" s="268"/>
      <c r="S168" s="268"/>
      <c r="T168" s="269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70" t="s">
        <v>135</v>
      </c>
      <c r="AU168" s="270" t="s">
        <v>131</v>
      </c>
      <c r="AV168" s="16" t="s">
        <v>145</v>
      </c>
      <c r="AW168" s="16" t="s">
        <v>33</v>
      </c>
      <c r="AX168" s="16" t="s">
        <v>72</v>
      </c>
      <c r="AY168" s="270" t="s">
        <v>123</v>
      </c>
    </row>
    <row r="169" s="13" customFormat="1">
      <c r="A169" s="13"/>
      <c r="B169" s="217"/>
      <c r="C169" s="218"/>
      <c r="D169" s="219" t="s">
        <v>135</v>
      </c>
      <c r="E169" s="220" t="s">
        <v>19</v>
      </c>
      <c r="F169" s="221" t="s">
        <v>256</v>
      </c>
      <c r="G169" s="218"/>
      <c r="H169" s="220" t="s">
        <v>19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7" t="s">
        <v>135</v>
      </c>
      <c r="AU169" s="227" t="s">
        <v>131</v>
      </c>
      <c r="AV169" s="13" t="s">
        <v>77</v>
      </c>
      <c r="AW169" s="13" t="s">
        <v>33</v>
      </c>
      <c r="AX169" s="13" t="s">
        <v>72</v>
      </c>
      <c r="AY169" s="227" t="s">
        <v>123</v>
      </c>
    </row>
    <row r="170" s="14" customFormat="1">
      <c r="A170" s="14"/>
      <c r="B170" s="228"/>
      <c r="C170" s="229"/>
      <c r="D170" s="219" t="s">
        <v>135</v>
      </c>
      <c r="E170" s="230" t="s">
        <v>19</v>
      </c>
      <c r="F170" s="231" t="s">
        <v>257</v>
      </c>
      <c r="G170" s="229"/>
      <c r="H170" s="232">
        <v>2.9279999999999999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38" t="s">
        <v>135</v>
      </c>
      <c r="AU170" s="238" t="s">
        <v>131</v>
      </c>
      <c r="AV170" s="14" t="s">
        <v>131</v>
      </c>
      <c r="AW170" s="14" t="s">
        <v>33</v>
      </c>
      <c r="AX170" s="14" t="s">
        <v>72</v>
      </c>
      <c r="AY170" s="238" t="s">
        <v>123</v>
      </c>
    </row>
    <row r="171" s="14" customFormat="1">
      <c r="A171" s="14"/>
      <c r="B171" s="228"/>
      <c r="C171" s="229"/>
      <c r="D171" s="219" t="s">
        <v>135</v>
      </c>
      <c r="E171" s="230" t="s">
        <v>19</v>
      </c>
      <c r="F171" s="231" t="s">
        <v>258</v>
      </c>
      <c r="G171" s="229"/>
      <c r="H171" s="232">
        <v>3.1680000000000001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38" t="s">
        <v>135</v>
      </c>
      <c r="AU171" s="238" t="s">
        <v>131</v>
      </c>
      <c r="AV171" s="14" t="s">
        <v>131</v>
      </c>
      <c r="AW171" s="14" t="s">
        <v>33</v>
      </c>
      <c r="AX171" s="14" t="s">
        <v>72</v>
      </c>
      <c r="AY171" s="238" t="s">
        <v>123</v>
      </c>
    </row>
    <row r="172" s="16" customFormat="1">
      <c r="A172" s="16"/>
      <c r="B172" s="260"/>
      <c r="C172" s="261"/>
      <c r="D172" s="219" t="s">
        <v>135</v>
      </c>
      <c r="E172" s="262" t="s">
        <v>19</v>
      </c>
      <c r="F172" s="263" t="s">
        <v>255</v>
      </c>
      <c r="G172" s="261"/>
      <c r="H172" s="264">
        <v>6.0960000000000001</v>
      </c>
      <c r="I172" s="265"/>
      <c r="J172" s="261"/>
      <c r="K172" s="261"/>
      <c r="L172" s="266"/>
      <c r="M172" s="267"/>
      <c r="N172" s="268"/>
      <c r="O172" s="268"/>
      <c r="P172" s="268"/>
      <c r="Q172" s="268"/>
      <c r="R172" s="268"/>
      <c r="S172" s="268"/>
      <c r="T172" s="269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70" t="s">
        <v>135</v>
      </c>
      <c r="AU172" s="270" t="s">
        <v>131</v>
      </c>
      <c r="AV172" s="16" t="s">
        <v>145</v>
      </c>
      <c r="AW172" s="16" t="s">
        <v>33</v>
      </c>
      <c r="AX172" s="16" t="s">
        <v>72</v>
      </c>
      <c r="AY172" s="270" t="s">
        <v>123</v>
      </c>
    </row>
    <row r="173" s="15" customFormat="1">
      <c r="A173" s="15"/>
      <c r="B173" s="239"/>
      <c r="C173" s="240"/>
      <c r="D173" s="219" t="s">
        <v>135</v>
      </c>
      <c r="E173" s="241" t="s">
        <v>19</v>
      </c>
      <c r="F173" s="242" t="s">
        <v>140</v>
      </c>
      <c r="G173" s="240"/>
      <c r="H173" s="243">
        <v>7.9459999999999997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49" t="s">
        <v>135</v>
      </c>
      <c r="AU173" s="249" t="s">
        <v>131</v>
      </c>
      <c r="AV173" s="15" t="s">
        <v>130</v>
      </c>
      <c r="AW173" s="15" t="s">
        <v>33</v>
      </c>
      <c r="AX173" s="15" t="s">
        <v>77</v>
      </c>
      <c r="AY173" s="249" t="s">
        <v>123</v>
      </c>
    </row>
    <row r="174" s="2" customFormat="1" ht="24.15" customHeight="1">
      <c r="A174" s="40"/>
      <c r="B174" s="41"/>
      <c r="C174" s="199" t="s">
        <v>7</v>
      </c>
      <c r="D174" s="199" t="s">
        <v>125</v>
      </c>
      <c r="E174" s="200" t="s">
        <v>259</v>
      </c>
      <c r="F174" s="201" t="s">
        <v>260</v>
      </c>
      <c r="G174" s="202" t="s">
        <v>261</v>
      </c>
      <c r="H174" s="203">
        <v>4</v>
      </c>
      <c r="I174" s="204"/>
      <c r="J174" s="205">
        <f>ROUND(I174*H174,2)</f>
        <v>0</v>
      </c>
      <c r="K174" s="201" t="s">
        <v>249</v>
      </c>
      <c r="L174" s="46"/>
      <c r="M174" s="206" t="s">
        <v>19</v>
      </c>
      <c r="N174" s="207" t="s">
        <v>44</v>
      </c>
      <c r="O174" s="86"/>
      <c r="P174" s="208">
        <f>O174*H174</f>
        <v>0</v>
      </c>
      <c r="Q174" s="208">
        <v>0.048430000000000001</v>
      </c>
      <c r="R174" s="208">
        <f>Q174*H174</f>
        <v>0.19372</v>
      </c>
      <c r="S174" s="208">
        <v>0</v>
      </c>
      <c r="T174" s="209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0" t="s">
        <v>130</v>
      </c>
      <c r="AT174" s="210" t="s">
        <v>125</v>
      </c>
      <c r="AU174" s="210" t="s">
        <v>131</v>
      </c>
      <c r="AY174" s="19" t="s">
        <v>123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9" t="s">
        <v>131</v>
      </c>
      <c r="BK174" s="211">
        <f>ROUND(I174*H174,2)</f>
        <v>0</v>
      </c>
      <c r="BL174" s="19" t="s">
        <v>130</v>
      </c>
      <c r="BM174" s="210" t="s">
        <v>262</v>
      </c>
    </row>
    <row r="175" s="2" customFormat="1">
      <c r="A175" s="40"/>
      <c r="B175" s="41"/>
      <c r="C175" s="42"/>
      <c r="D175" s="212" t="s">
        <v>133</v>
      </c>
      <c r="E175" s="42"/>
      <c r="F175" s="213" t="s">
        <v>263</v>
      </c>
      <c r="G175" s="42"/>
      <c r="H175" s="42"/>
      <c r="I175" s="214"/>
      <c r="J175" s="42"/>
      <c r="K175" s="42"/>
      <c r="L175" s="46"/>
      <c r="M175" s="215"/>
      <c r="N175" s="216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133</v>
      </c>
      <c r="AU175" s="19" t="s">
        <v>131</v>
      </c>
    </row>
    <row r="176" s="13" customFormat="1">
      <c r="A176" s="13"/>
      <c r="B176" s="217"/>
      <c r="C176" s="218"/>
      <c r="D176" s="219" t="s">
        <v>135</v>
      </c>
      <c r="E176" s="220" t="s">
        <v>19</v>
      </c>
      <c r="F176" s="221" t="s">
        <v>264</v>
      </c>
      <c r="G176" s="218"/>
      <c r="H176" s="220" t="s">
        <v>19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7" t="s">
        <v>135</v>
      </c>
      <c r="AU176" s="227" t="s">
        <v>131</v>
      </c>
      <c r="AV176" s="13" t="s">
        <v>77</v>
      </c>
      <c r="AW176" s="13" t="s">
        <v>33</v>
      </c>
      <c r="AX176" s="13" t="s">
        <v>72</v>
      </c>
      <c r="AY176" s="227" t="s">
        <v>123</v>
      </c>
    </row>
    <row r="177" s="14" customFormat="1">
      <c r="A177" s="14"/>
      <c r="B177" s="228"/>
      <c r="C177" s="229"/>
      <c r="D177" s="219" t="s">
        <v>135</v>
      </c>
      <c r="E177" s="230" t="s">
        <v>19</v>
      </c>
      <c r="F177" s="231" t="s">
        <v>130</v>
      </c>
      <c r="G177" s="229"/>
      <c r="H177" s="232">
        <v>4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38" t="s">
        <v>135</v>
      </c>
      <c r="AU177" s="238" t="s">
        <v>131</v>
      </c>
      <c r="AV177" s="14" t="s">
        <v>131</v>
      </c>
      <c r="AW177" s="14" t="s">
        <v>33</v>
      </c>
      <c r="AX177" s="14" t="s">
        <v>77</v>
      </c>
      <c r="AY177" s="238" t="s">
        <v>123</v>
      </c>
    </row>
    <row r="178" s="2" customFormat="1" ht="16.5" customHeight="1">
      <c r="A178" s="40"/>
      <c r="B178" s="41"/>
      <c r="C178" s="199" t="s">
        <v>265</v>
      </c>
      <c r="D178" s="199" t="s">
        <v>125</v>
      </c>
      <c r="E178" s="200" t="s">
        <v>266</v>
      </c>
      <c r="F178" s="201" t="s">
        <v>267</v>
      </c>
      <c r="G178" s="202" t="s">
        <v>148</v>
      </c>
      <c r="H178" s="203">
        <v>11.48</v>
      </c>
      <c r="I178" s="204"/>
      <c r="J178" s="205">
        <f>ROUND(I178*H178,2)</f>
        <v>0</v>
      </c>
      <c r="K178" s="201" t="s">
        <v>249</v>
      </c>
      <c r="L178" s="46"/>
      <c r="M178" s="206" t="s">
        <v>19</v>
      </c>
      <c r="N178" s="207" t="s">
        <v>44</v>
      </c>
      <c r="O178" s="86"/>
      <c r="P178" s="208">
        <f>O178*H178</f>
        <v>0</v>
      </c>
      <c r="Q178" s="208">
        <v>0.00012999999999999999</v>
      </c>
      <c r="R178" s="208">
        <f>Q178*H178</f>
        <v>0.0014923999999999999</v>
      </c>
      <c r="S178" s="208">
        <v>0</v>
      </c>
      <c r="T178" s="209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0" t="s">
        <v>130</v>
      </c>
      <c r="AT178" s="210" t="s">
        <v>125</v>
      </c>
      <c r="AU178" s="210" t="s">
        <v>131</v>
      </c>
      <c r="AY178" s="19" t="s">
        <v>123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9" t="s">
        <v>131</v>
      </c>
      <c r="BK178" s="211">
        <f>ROUND(I178*H178,2)</f>
        <v>0</v>
      </c>
      <c r="BL178" s="19" t="s">
        <v>130</v>
      </c>
      <c r="BM178" s="210" t="s">
        <v>268</v>
      </c>
    </row>
    <row r="179" s="2" customFormat="1">
      <c r="A179" s="40"/>
      <c r="B179" s="41"/>
      <c r="C179" s="42"/>
      <c r="D179" s="212" t="s">
        <v>133</v>
      </c>
      <c r="E179" s="42"/>
      <c r="F179" s="213" t="s">
        <v>269</v>
      </c>
      <c r="G179" s="42"/>
      <c r="H179" s="42"/>
      <c r="I179" s="214"/>
      <c r="J179" s="42"/>
      <c r="K179" s="42"/>
      <c r="L179" s="46"/>
      <c r="M179" s="215"/>
      <c r="N179" s="216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133</v>
      </c>
      <c r="AU179" s="19" t="s">
        <v>131</v>
      </c>
    </row>
    <row r="180" s="14" customFormat="1">
      <c r="A180" s="14"/>
      <c r="B180" s="228"/>
      <c r="C180" s="229"/>
      <c r="D180" s="219" t="s">
        <v>135</v>
      </c>
      <c r="E180" s="230" t="s">
        <v>19</v>
      </c>
      <c r="F180" s="231" t="s">
        <v>270</v>
      </c>
      <c r="G180" s="229"/>
      <c r="H180" s="232">
        <v>11.48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38" t="s">
        <v>135</v>
      </c>
      <c r="AU180" s="238" t="s">
        <v>131</v>
      </c>
      <c r="AV180" s="14" t="s">
        <v>131</v>
      </c>
      <c r="AW180" s="14" t="s">
        <v>33</v>
      </c>
      <c r="AX180" s="14" t="s">
        <v>77</v>
      </c>
      <c r="AY180" s="238" t="s">
        <v>123</v>
      </c>
    </row>
    <row r="181" s="2" customFormat="1" ht="16.5" customHeight="1">
      <c r="A181" s="40"/>
      <c r="B181" s="41"/>
      <c r="C181" s="199" t="s">
        <v>271</v>
      </c>
      <c r="D181" s="199" t="s">
        <v>125</v>
      </c>
      <c r="E181" s="200" t="s">
        <v>272</v>
      </c>
      <c r="F181" s="201" t="s">
        <v>273</v>
      </c>
      <c r="G181" s="202" t="s">
        <v>192</v>
      </c>
      <c r="H181" s="203">
        <v>0.32300000000000001</v>
      </c>
      <c r="I181" s="204"/>
      <c r="J181" s="205">
        <f>ROUND(I181*H181,2)</f>
        <v>0</v>
      </c>
      <c r="K181" s="201" t="s">
        <v>249</v>
      </c>
      <c r="L181" s="46"/>
      <c r="M181" s="206" t="s">
        <v>19</v>
      </c>
      <c r="N181" s="207" t="s">
        <v>44</v>
      </c>
      <c r="O181" s="86"/>
      <c r="P181" s="208">
        <f>O181*H181</f>
        <v>0</v>
      </c>
      <c r="Q181" s="208">
        <v>1.0900000000000001</v>
      </c>
      <c r="R181" s="208">
        <f>Q181*H181</f>
        <v>0.35207000000000005</v>
      </c>
      <c r="S181" s="208">
        <v>0</v>
      </c>
      <c r="T181" s="209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0" t="s">
        <v>130</v>
      </c>
      <c r="AT181" s="210" t="s">
        <v>125</v>
      </c>
      <c r="AU181" s="210" t="s">
        <v>131</v>
      </c>
      <c r="AY181" s="19" t="s">
        <v>123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9" t="s">
        <v>131</v>
      </c>
      <c r="BK181" s="211">
        <f>ROUND(I181*H181,2)</f>
        <v>0</v>
      </c>
      <c r="BL181" s="19" t="s">
        <v>130</v>
      </c>
      <c r="BM181" s="210" t="s">
        <v>274</v>
      </c>
    </row>
    <row r="182" s="2" customFormat="1">
      <c r="A182" s="40"/>
      <c r="B182" s="41"/>
      <c r="C182" s="42"/>
      <c r="D182" s="212" t="s">
        <v>133</v>
      </c>
      <c r="E182" s="42"/>
      <c r="F182" s="213" t="s">
        <v>275</v>
      </c>
      <c r="G182" s="42"/>
      <c r="H182" s="42"/>
      <c r="I182" s="214"/>
      <c r="J182" s="42"/>
      <c r="K182" s="42"/>
      <c r="L182" s="46"/>
      <c r="M182" s="215"/>
      <c r="N182" s="216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133</v>
      </c>
      <c r="AU182" s="19" t="s">
        <v>131</v>
      </c>
    </row>
    <row r="183" s="13" customFormat="1">
      <c r="A183" s="13"/>
      <c r="B183" s="217"/>
      <c r="C183" s="218"/>
      <c r="D183" s="219" t="s">
        <v>135</v>
      </c>
      <c r="E183" s="220" t="s">
        <v>19</v>
      </c>
      <c r="F183" s="221" t="s">
        <v>276</v>
      </c>
      <c r="G183" s="218"/>
      <c r="H183" s="220" t="s">
        <v>19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7" t="s">
        <v>135</v>
      </c>
      <c r="AU183" s="227" t="s">
        <v>131</v>
      </c>
      <c r="AV183" s="13" t="s">
        <v>77</v>
      </c>
      <c r="AW183" s="13" t="s">
        <v>33</v>
      </c>
      <c r="AX183" s="13" t="s">
        <v>72</v>
      </c>
      <c r="AY183" s="227" t="s">
        <v>123</v>
      </c>
    </row>
    <row r="184" s="14" customFormat="1">
      <c r="A184" s="14"/>
      <c r="B184" s="228"/>
      <c r="C184" s="229"/>
      <c r="D184" s="219" t="s">
        <v>135</v>
      </c>
      <c r="E184" s="230" t="s">
        <v>19</v>
      </c>
      <c r="F184" s="231" t="s">
        <v>277</v>
      </c>
      <c r="G184" s="229"/>
      <c r="H184" s="232">
        <v>0.059999999999999998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38" t="s">
        <v>135</v>
      </c>
      <c r="AU184" s="238" t="s">
        <v>131</v>
      </c>
      <c r="AV184" s="14" t="s">
        <v>131</v>
      </c>
      <c r="AW184" s="14" t="s">
        <v>33</v>
      </c>
      <c r="AX184" s="14" t="s">
        <v>72</v>
      </c>
      <c r="AY184" s="238" t="s">
        <v>123</v>
      </c>
    </row>
    <row r="185" s="13" customFormat="1">
      <c r="A185" s="13"/>
      <c r="B185" s="217"/>
      <c r="C185" s="218"/>
      <c r="D185" s="219" t="s">
        <v>135</v>
      </c>
      <c r="E185" s="220" t="s">
        <v>19</v>
      </c>
      <c r="F185" s="221" t="s">
        <v>278</v>
      </c>
      <c r="G185" s="218"/>
      <c r="H185" s="220" t="s">
        <v>19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7" t="s">
        <v>135</v>
      </c>
      <c r="AU185" s="227" t="s">
        <v>131</v>
      </c>
      <c r="AV185" s="13" t="s">
        <v>77</v>
      </c>
      <c r="AW185" s="13" t="s">
        <v>33</v>
      </c>
      <c r="AX185" s="13" t="s">
        <v>72</v>
      </c>
      <c r="AY185" s="227" t="s">
        <v>123</v>
      </c>
    </row>
    <row r="186" s="14" customFormat="1">
      <c r="A186" s="14"/>
      <c r="B186" s="228"/>
      <c r="C186" s="229"/>
      <c r="D186" s="219" t="s">
        <v>135</v>
      </c>
      <c r="E186" s="230" t="s">
        <v>19</v>
      </c>
      <c r="F186" s="231" t="s">
        <v>279</v>
      </c>
      <c r="G186" s="229"/>
      <c r="H186" s="232">
        <v>0.26300000000000001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38" t="s">
        <v>135</v>
      </c>
      <c r="AU186" s="238" t="s">
        <v>131</v>
      </c>
      <c r="AV186" s="14" t="s">
        <v>131</v>
      </c>
      <c r="AW186" s="14" t="s">
        <v>33</v>
      </c>
      <c r="AX186" s="14" t="s">
        <v>72</v>
      </c>
      <c r="AY186" s="238" t="s">
        <v>123</v>
      </c>
    </row>
    <row r="187" s="15" customFormat="1">
      <c r="A187" s="15"/>
      <c r="B187" s="239"/>
      <c r="C187" s="240"/>
      <c r="D187" s="219" t="s">
        <v>135</v>
      </c>
      <c r="E187" s="241" t="s">
        <v>19</v>
      </c>
      <c r="F187" s="242" t="s">
        <v>140</v>
      </c>
      <c r="G187" s="240"/>
      <c r="H187" s="243">
        <v>0.32300000000000001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49" t="s">
        <v>135</v>
      </c>
      <c r="AU187" s="249" t="s">
        <v>131</v>
      </c>
      <c r="AV187" s="15" t="s">
        <v>130</v>
      </c>
      <c r="AW187" s="15" t="s">
        <v>33</v>
      </c>
      <c r="AX187" s="15" t="s">
        <v>77</v>
      </c>
      <c r="AY187" s="249" t="s">
        <v>123</v>
      </c>
    </row>
    <row r="188" s="2" customFormat="1" ht="16.5" customHeight="1">
      <c r="A188" s="40"/>
      <c r="B188" s="41"/>
      <c r="C188" s="199" t="s">
        <v>280</v>
      </c>
      <c r="D188" s="199" t="s">
        <v>125</v>
      </c>
      <c r="E188" s="200" t="s">
        <v>281</v>
      </c>
      <c r="F188" s="201" t="s">
        <v>282</v>
      </c>
      <c r="G188" s="202" t="s">
        <v>153</v>
      </c>
      <c r="H188" s="203">
        <v>0.34799999999999998</v>
      </c>
      <c r="I188" s="204"/>
      <c r="J188" s="205">
        <f>ROUND(I188*H188,2)</f>
        <v>0</v>
      </c>
      <c r="K188" s="201" t="s">
        <v>249</v>
      </c>
      <c r="L188" s="46"/>
      <c r="M188" s="206" t="s">
        <v>19</v>
      </c>
      <c r="N188" s="207" t="s">
        <v>44</v>
      </c>
      <c r="O188" s="86"/>
      <c r="P188" s="208">
        <f>O188*H188</f>
        <v>0</v>
      </c>
      <c r="Q188" s="208">
        <v>1.94302</v>
      </c>
      <c r="R188" s="208">
        <f>Q188*H188</f>
        <v>0.67617095999999999</v>
      </c>
      <c r="S188" s="208">
        <v>0</v>
      </c>
      <c r="T188" s="209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0" t="s">
        <v>130</v>
      </c>
      <c r="AT188" s="210" t="s">
        <v>125</v>
      </c>
      <c r="AU188" s="210" t="s">
        <v>131</v>
      </c>
      <c r="AY188" s="19" t="s">
        <v>123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9" t="s">
        <v>131</v>
      </c>
      <c r="BK188" s="211">
        <f>ROUND(I188*H188,2)</f>
        <v>0</v>
      </c>
      <c r="BL188" s="19" t="s">
        <v>130</v>
      </c>
      <c r="BM188" s="210" t="s">
        <v>283</v>
      </c>
    </row>
    <row r="189" s="2" customFormat="1">
      <c r="A189" s="40"/>
      <c r="B189" s="41"/>
      <c r="C189" s="42"/>
      <c r="D189" s="212" t="s">
        <v>133</v>
      </c>
      <c r="E189" s="42"/>
      <c r="F189" s="213" t="s">
        <v>284</v>
      </c>
      <c r="G189" s="42"/>
      <c r="H189" s="42"/>
      <c r="I189" s="214"/>
      <c r="J189" s="42"/>
      <c r="K189" s="42"/>
      <c r="L189" s="46"/>
      <c r="M189" s="215"/>
      <c r="N189" s="216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133</v>
      </c>
      <c r="AU189" s="19" t="s">
        <v>131</v>
      </c>
    </row>
    <row r="190" s="14" customFormat="1">
      <c r="A190" s="14"/>
      <c r="B190" s="228"/>
      <c r="C190" s="229"/>
      <c r="D190" s="219" t="s">
        <v>135</v>
      </c>
      <c r="E190" s="230" t="s">
        <v>19</v>
      </c>
      <c r="F190" s="231" t="s">
        <v>285</v>
      </c>
      <c r="G190" s="229"/>
      <c r="H190" s="232">
        <v>0.113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38" t="s">
        <v>135</v>
      </c>
      <c r="AU190" s="238" t="s">
        <v>131</v>
      </c>
      <c r="AV190" s="14" t="s">
        <v>131</v>
      </c>
      <c r="AW190" s="14" t="s">
        <v>33</v>
      </c>
      <c r="AX190" s="14" t="s">
        <v>72</v>
      </c>
      <c r="AY190" s="238" t="s">
        <v>123</v>
      </c>
    </row>
    <row r="191" s="14" customFormat="1">
      <c r="A191" s="14"/>
      <c r="B191" s="228"/>
      <c r="C191" s="229"/>
      <c r="D191" s="219" t="s">
        <v>135</v>
      </c>
      <c r="E191" s="230" t="s">
        <v>19</v>
      </c>
      <c r="F191" s="231" t="s">
        <v>286</v>
      </c>
      <c r="G191" s="229"/>
      <c r="H191" s="232">
        <v>0.23499999999999999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38" t="s">
        <v>135</v>
      </c>
      <c r="AU191" s="238" t="s">
        <v>131</v>
      </c>
      <c r="AV191" s="14" t="s">
        <v>131</v>
      </c>
      <c r="AW191" s="14" t="s">
        <v>33</v>
      </c>
      <c r="AX191" s="14" t="s">
        <v>72</v>
      </c>
      <c r="AY191" s="238" t="s">
        <v>123</v>
      </c>
    </row>
    <row r="192" s="15" customFormat="1">
      <c r="A192" s="15"/>
      <c r="B192" s="239"/>
      <c r="C192" s="240"/>
      <c r="D192" s="219" t="s">
        <v>135</v>
      </c>
      <c r="E192" s="241" t="s">
        <v>19</v>
      </c>
      <c r="F192" s="242" t="s">
        <v>140</v>
      </c>
      <c r="G192" s="240"/>
      <c r="H192" s="243">
        <v>0.34799999999999998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49" t="s">
        <v>135</v>
      </c>
      <c r="AU192" s="249" t="s">
        <v>131</v>
      </c>
      <c r="AV192" s="15" t="s">
        <v>130</v>
      </c>
      <c r="AW192" s="15" t="s">
        <v>33</v>
      </c>
      <c r="AX192" s="15" t="s">
        <v>77</v>
      </c>
      <c r="AY192" s="249" t="s">
        <v>123</v>
      </c>
    </row>
    <row r="193" s="2" customFormat="1" ht="21.75" customHeight="1">
      <c r="A193" s="40"/>
      <c r="B193" s="41"/>
      <c r="C193" s="199" t="s">
        <v>287</v>
      </c>
      <c r="D193" s="199" t="s">
        <v>125</v>
      </c>
      <c r="E193" s="200" t="s">
        <v>288</v>
      </c>
      <c r="F193" s="201" t="s">
        <v>289</v>
      </c>
      <c r="G193" s="202" t="s">
        <v>128</v>
      </c>
      <c r="H193" s="203">
        <v>2.7480000000000002</v>
      </c>
      <c r="I193" s="204"/>
      <c r="J193" s="205">
        <f>ROUND(I193*H193,2)</f>
        <v>0</v>
      </c>
      <c r="K193" s="201" t="s">
        <v>249</v>
      </c>
      <c r="L193" s="46"/>
      <c r="M193" s="206" t="s">
        <v>19</v>
      </c>
      <c r="N193" s="207" t="s">
        <v>44</v>
      </c>
      <c r="O193" s="86"/>
      <c r="P193" s="208">
        <f>O193*H193</f>
        <v>0</v>
      </c>
      <c r="Q193" s="208">
        <v>0.17818000000000001</v>
      </c>
      <c r="R193" s="208">
        <f>Q193*H193</f>
        <v>0.48963864000000007</v>
      </c>
      <c r="S193" s="208">
        <v>0</v>
      </c>
      <c r="T193" s="209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0" t="s">
        <v>130</v>
      </c>
      <c r="AT193" s="210" t="s">
        <v>125</v>
      </c>
      <c r="AU193" s="210" t="s">
        <v>131</v>
      </c>
      <c r="AY193" s="19" t="s">
        <v>123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9" t="s">
        <v>131</v>
      </c>
      <c r="BK193" s="211">
        <f>ROUND(I193*H193,2)</f>
        <v>0</v>
      </c>
      <c r="BL193" s="19" t="s">
        <v>130</v>
      </c>
      <c r="BM193" s="210" t="s">
        <v>290</v>
      </c>
    </row>
    <row r="194" s="2" customFormat="1">
      <c r="A194" s="40"/>
      <c r="B194" s="41"/>
      <c r="C194" s="42"/>
      <c r="D194" s="212" t="s">
        <v>133</v>
      </c>
      <c r="E194" s="42"/>
      <c r="F194" s="213" t="s">
        <v>291</v>
      </c>
      <c r="G194" s="42"/>
      <c r="H194" s="42"/>
      <c r="I194" s="214"/>
      <c r="J194" s="42"/>
      <c r="K194" s="42"/>
      <c r="L194" s="46"/>
      <c r="M194" s="215"/>
      <c r="N194" s="216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133</v>
      </c>
      <c r="AU194" s="19" t="s">
        <v>131</v>
      </c>
    </row>
    <row r="195" s="14" customFormat="1">
      <c r="A195" s="14"/>
      <c r="B195" s="228"/>
      <c r="C195" s="229"/>
      <c r="D195" s="219" t="s">
        <v>135</v>
      </c>
      <c r="E195" s="230" t="s">
        <v>19</v>
      </c>
      <c r="F195" s="231" t="s">
        <v>292</v>
      </c>
      <c r="G195" s="229"/>
      <c r="H195" s="232">
        <v>0.58799999999999997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38" t="s">
        <v>135</v>
      </c>
      <c r="AU195" s="238" t="s">
        <v>131</v>
      </c>
      <c r="AV195" s="14" t="s">
        <v>131</v>
      </c>
      <c r="AW195" s="14" t="s">
        <v>33</v>
      </c>
      <c r="AX195" s="14" t="s">
        <v>72</v>
      </c>
      <c r="AY195" s="238" t="s">
        <v>123</v>
      </c>
    </row>
    <row r="196" s="14" customFormat="1">
      <c r="A196" s="14"/>
      <c r="B196" s="228"/>
      <c r="C196" s="229"/>
      <c r="D196" s="219" t="s">
        <v>135</v>
      </c>
      <c r="E196" s="230" t="s">
        <v>19</v>
      </c>
      <c r="F196" s="231" t="s">
        <v>293</v>
      </c>
      <c r="G196" s="229"/>
      <c r="H196" s="232">
        <v>2.1600000000000001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38" t="s">
        <v>135</v>
      </c>
      <c r="AU196" s="238" t="s">
        <v>131</v>
      </c>
      <c r="AV196" s="14" t="s">
        <v>131</v>
      </c>
      <c r="AW196" s="14" t="s">
        <v>33</v>
      </c>
      <c r="AX196" s="14" t="s">
        <v>72</v>
      </c>
      <c r="AY196" s="238" t="s">
        <v>123</v>
      </c>
    </row>
    <row r="197" s="15" customFormat="1">
      <c r="A197" s="15"/>
      <c r="B197" s="239"/>
      <c r="C197" s="240"/>
      <c r="D197" s="219" t="s">
        <v>135</v>
      </c>
      <c r="E197" s="241" t="s">
        <v>19</v>
      </c>
      <c r="F197" s="242" t="s">
        <v>140</v>
      </c>
      <c r="G197" s="240"/>
      <c r="H197" s="243">
        <v>2.7480000000000002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49" t="s">
        <v>135</v>
      </c>
      <c r="AU197" s="249" t="s">
        <v>131</v>
      </c>
      <c r="AV197" s="15" t="s">
        <v>130</v>
      </c>
      <c r="AW197" s="15" t="s">
        <v>33</v>
      </c>
      <c r="AX197" s="15" t="s">
        <v>77</v>
      </c>
      <c r="AY197" s="249" t="s">
        <v>123</v>
      </c>
    </row>
    <row r="198" s="12" customFormat="1" ht="22.8" customHeight="1">
      <c r="A198" s="12"/>
      <c r="B198" s="183"/>
      <c r="C198" s="184"/>
      <c r="D198" s="185" t="s">
        <v>71</v>
      </c>
      <c r="E198" s="197" t="s">
        <v>158</v>
      </c>
      <c r="F198" s="197" t="s">
        <v>294</v>
      </c>
      <c r="G198" s="184"/>
      <c r="H198" s="184"/>
      <c r="I198" s="187"/>
      <c r="J198" s="198">
        <f>BK198</f>
        <v>0</v>
      </c>
      <c r="K198" s="184"/>
      <c r="L198" s="189"/>
      <c r="M198" s="190"/>
      <c r="N198" s="191"/>
      <c r="O198" s="191"/>
      <c r="P198" s="192">
        <f>SUM(P199:P230)</f>
        <v>0</v>
      </c>
      <c r="Q198" s="191"/>
      <c r="R198" s="192">
        <f>SUM(R199:R230)</f>
        <v>7.5327350000000006</v>
      </c>
      <c r="S198" s="191"/>
      <c r="T198" s="193">
        <f>SUM(T199:T230)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4" t="s">
        <v>77</v>
      </c>
      <c r="AT198" s="195" t="s">
        <v>71</v>
      </c>
      <c r="AU198" s="195" t="s">
        <v>77</v>
      </c>
      <c r="AY198" s="194" t="s">
        <v>123</v>
      </c>
      <c r="BK198" s="196">
        <f>SUM(BK199:BK230)</f>
        <v>0</v>
      </c>
    </row>
    <row r="199" s="2" customFormat="1" ht="21.75" customHeight="1">
      <c r="A199" s="40"/>
      <c r="B199" s="41"/>
      <c r="C199" s="199" t="s">
        <v>295</v>
      </c>
      <c r="D199" s="199" t="s">
        <v>125</v>
      </c>
      <c r="E199" s="200" t="s">
        <v>296</v>
      </c>
      <c r="F199" s="201" t="s">
        <v>297</v>
      </c>
      <c r="G199" s="202" t="s">
        <v>128</v>
      </c>
      <c r="H199" s="203">
        <v>47.25</v>
      </c>
      <c r="I199" s="204"/>
      <c r="J199" s="205">
        <f>ROUND(I199*H199,2)</f>
        <v>0</v>
      </c>
      <c r="K199" s="201" t="s">
        <v>129</v>
      </c>
      <c r="L199" s="46"/>
      <c r="M199" s="206" t="s">
        <v>19</v>
      </c>
      <c r="N199" s="207" t="s">
        <v>44</v>
      </c>
      <c r="O199" s="86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9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0" t="s">
        <v>130</v>
      </c>
      <c r="AT199" s="210" t="s">
        <v>125</v>
      </c>
      <c r="AU199" s="210" t="s">
        <v>131</v>
      </c>
      <c r="AY199" s="19" t="s">
        <v>123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9" t="s">
        <v>131</v>
      </c>
      <c r="BK199" s="211">
        <f>ROUND(I199*H199,2)</f>
        <v>0</v>
      </c>
      <c r="BL199" s="19" t="s">
        <v>130</v>
      </c>
      <c r="BM199" s="210" t="s">
        <v>298</v>
      </c>
    </row>
    <row r="200" s="2" customFormat="1">
      <c r="A200" s="40"/>
      <c r="B200" s="41"/>
      <c r="C200" s="42"/>
      <c r="D200" s="212" t="s">
        <v>133</v>
      </c>
      <c r="E200" s="42"/>
      <c r="F200" s="213" t="s">
        <v>299</v>
      </c>
      <c r="G200" s="42"/>
      <c r="H200" s="42"/>
      <c r="I200" s="214"/>
      <c r="J200" s="42"/>
      <c r="K200" s="42"/>
      <c r="L200" s="46"/>
      <c r="M200" s="215"/>
      <c r="N200" s="216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133</v>
      </c>
      <c r="AU200" s="19" t="s">
        <v>131</v>
      </c>
    </row>
    <row r="201" s="13" customFormat="1">
      <c r="A201" s="13"/>
      <c r="B201" s="217"/>
      <c r="C201" s="218"/>
      <c r="D201" s="219" t="s">
        <v>135</v>
      </c>
      <c r="E201" s="220" t="s">
        <v>19</v>
      </c>
      <c r="F201" s="221" t="s">
        <v>300</v>
      </c>
      <c r="G201" s="218"/>
      <c r="H201" s="220" t="s">
        <v>19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7" t="s">
        <v>135</v>
      </c>
      <c r="AU201" s="227" t="s">
        <v>131</v>
      </c>
      <c r="AV201" s="13" t="s">
        <v>77</v>
      </c>
      <c r="AW201" s="13" t="s">
        <v>33</v>
      </c>
      <c r="AX201" s="13" t="s">
        <v>72</v>
      </c>
      <c r="AY201" s="227" t="s">
        <v>123</v>
      </c>
    </row>
    <row r="202" s="14" customFormat="1">
      <c r="A202" s="14"/>
      <c r="B202" s="228"/>
      <c r="C202" s="229"/>
      <c r="D202" s="219" t="s">
        <v>135</v>
      </c>
      <c r="E202" s="230" t="s">
        <v>19</v>
      </c>
      <c r="F202" s="231" t="s">
        <v>137</v>
      </c>
      <c r="G202" s="229"/>
      <c r="H202" s="232">
        <v>47.25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8" t="s">
        <v>135</v>
      </c>
      <c r="AU202" s="238" t="s">
        <v>131</v>
      </c>
      <c r="AV202" s="14" t="s">
        <v>131</v>
      </c>
      <c r="AW202" s="14" t="s">
        <v>33</v>
      </c>
      <c r="AX202" s="14" t="s">
        <v>77</v>
      </c>
      <c r="AY202" s="238" t="s">
        <v>123</v>
      </c>
    </row>
    <row r="203" s="2" customFormat="1" ht="21.75" customHeight="1">
      <c r="A203" s="40"/>
      <c r="B203" s="41"/>
      <c r="C203" s="199" t="s">
        <v>301</v>
      </c>
      <c r="D203" s="199" t="s">
        <v>125</v>
      </c>
      <c r="E203" s="200" t="s">
        <v>302</v>
      </c>
      <c r="F203" s="201" t="s">
        <v>303</v>
      </c>
      <c r="G203" s="202" t="s">
        <v>128</v>
      </c>
      <c r="H203" s="203">
        <v>16</v>
      </c>
      <c r="I203" s="204"/>
      <c r="J203" s="205">
        <f>ROUND(I203*H203,2)</f>
        <v>0</v>
      </c>
      <c r="K203" s="201" t="s">
        <v>129</v>
      </c>
      <c r="L203" s="46"/>
      <c r="M203" s="206" t="s">
        <v>19</v>
      </c>
      <c r="N203" s="207" t="s">
        <v>44</v>
      </c>
      <c r="O203" s="86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9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0" t="s">
        <v>130</v>
      </c>
      <c r="AT203" s="210" t="s">
        <v>125</v>
      </c>
      <c r="AU203" s="210" t="s">
        <v>131</v>
      </c>
      <c r="AY203" s="19" t="s">
        <v>123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9" t="s">
        <v>131</v>
      </c>
      <c r="BK203" s="211">
        <f>ROUND(I203*H203,2)</f>
        <v>0</v>
      </c>
      <c r="BL203" s="19" t="s">
        <v>130</v>
      </c>
      <c r="BM203" s="210" t="s">
        <v>304</v>
      </c>
    </row>
    <row r="204" s="2" customFormat="1">
      <c r="A204" s="40"/>
      <c r="B204" s="41"/>
      <c r="C204" s="42"/>
      <c r="D204" s="212" t="s">
        <v>133</v>
      </c>
      <c r="E204" s="42"/>
      <c r="F204" s="213" t="s">
        <v>305</v>
      </c>
      <c r="G204" s="42"/>
      <c r="H204" s="42"/>
      <c r="I204" s="214"/>
      <c r="J204" s="42"/>
      <c r="K204" s="42"/>
      <c r="L204" s="46"/>
      <c r="M204" s="215"/>
      <c r="N204" s="216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133</v>
      </c>
      <c r="AU204" s="19" t="s">
        <v>131</v>
      </c>
    </row>
    <row r="205" s="13" customFormat="1">
      <c r="A205" s="13"/>
      <c r="B205" s="217"/>
      <c r="C205" s="218"/>
      <c r="D205" s="219" t="s">
        <v>135</v>
      </c>
      <c r="E205" s="220" t="s">
        <v>19</v>
      </c>
      <c r="F205" s="221" t="s">
        <v>156</v>
      </c>
      <c r="G205" s="218"/>
      <c r="H205" s="220" t="s">
        <v>19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7" t="s">
        <v>135</v>
      </c>
      <c r="AU205" s="227" t="s">
        <v>131</v>
      </c>
      <c r="AV205" s="13" t="s">
        <v>77</v>
      </c>
      <c r="AW205" s="13" t="s">
        <v>33</v>
      </c>
      <c r="AX205" s="13" t="s">
        <v>72</v>
      </c>
      <c r="AY205" s="227" t="s">
        <v>123</v>
      </c>
    </row>
    <row r="206" s="14" customFormat="1">
      <c r="A206" s="14"/>
      <c r="B206" s="228"/>
      <c r="C206" s="229"/>
      <c r="D206" s="219" t="s">
        <v>135</v>
      </c>
      <c r="E206" s="230" t="s">
        <v>19</v>
      </c>
      <c r="F206" s="231" t="s">
        <v>306</v>
      </c>
      <c r="G206" s="229"/>
      <c r="H206" s="232">
        <v>14.5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38" t="s">
        <v>135</v>
      </c>
      <c r="AU206" s="238" t="s">
        <v>131</v>
      </c>
      <c r="AV206" s="14" t="s">
        <v>131</v>
      </c>
      <c r="AW206" s="14" t="s">
        <v>33</v>
      </c>
      <c r="AX206" s="14" t="s">
        <v>72</v>
      </c>
      <c r="AY206" s="238" t="s">
        <v>123</v>
      </c>
    </row>
    <row r="207" s="13" customFormat="1">
      <c r="A207" s="13"/>
      <c r="B207" s="217"/>
      <c r="C207" s="218"/>
      <c r="D207" s="219" t="s">
        <v>135</v>
      </c>
      <c r="E207" s="220" t="s">
        <v>19</v>
      </c>
      <c r="F207" s="221" t="s">
        <v>138</v>
      </c>
      <c r="G207" s="218"/>
      <c r="H207" s="220" t="s">
        <v>19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7" t="s">
        <v>135</v>
      </c>
      <c r="AU207" s="227" t="s">
        <v>131</v>
      </c>
      <c r="AV207" s="13" t="s">
        <v>77</v>
      </c>
      <c r="AW207" s="13" t="s">
        <v>33</v>
      </c>
      <c r="AX207" s="13" t="s">
        <v>72</v>
      </c>
      <c r="AY207" s="227" t="s">
        <v>123</v>
      </c>
    </row>
    <row r="208" s="14" customFormat="1">
      <c r="A208" s="14"/>
      <c r="B208" s="228"/>
      <c r="C208" s="229"/>
      <c r="D208" s="219" t="s">
        <v>135</v>
      </c>
      <c r="E208" s="230" t="s">
        <v>19</v>
      </c>
      <c r="F208" s="231" t="s">
        <v>307</v>
      </c>
      <c r="G208" s="229"/>
      <c r="H208" s="232">
        <v>1.5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38" t="s">
        <v>135</v>
      </c>
      <c r="AU208" s="238" t="s">
        <v>131</v>
      </c>
      <c r="AV208" s="14" t="s">
        <v>131</v>
      </c>
      <c r="AW208" s="14" t="s">
        <v>33</v>
      </c>
      <c r="AX208" s="14" t="s">
        <v>72</v>
      </c>
      <c r="AY208" s="238" t="s">
        <v>123</v>
      </c>
    </row>
    <row r="209" s="15" customFormat="1">
      <c r="A209" s="15"/>
      <c r="B209" s="239"/>
      <c r="C209" s="240"/>
      <c r="D209" s="219" t="s">
        <v>135</v>
      </c>
      <c r="E209" s="241" t="s">
        <v>19</v>
      </c>
      <c r="F209" s="242" t="s">
        <v>140</v>
      </c>
      <c r="G209" s="240"/>
      <c r="H209" s="243">
        <v>16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49" t="s">
        <v>135</v>
      </c>
      <c r="AU209" s="249" t="s">
        <v>131</v>
      </c>
      <c r="AV209" s="15" t="s">
        <v>130</v>
      </c>
      <c r="AW209" s="15" t="s">
        <v>33</v>
      </c>
      <c r="AX209" s="15" t="s">
        <v>77</v>
      </c>
      <c r="AY209" s="249" t="s">
        <v>123</v>
      </c>
    </row>
    <row r="210" s="2" customFormat="1" ht="16.5" customHeight="1">
      <c r="A210" s="40"/>
      <c r="B210" s="41"/>
      <c r="C210" s="199" t="s">
        <v>308</v>
      </c>
      <c r="D210" s="199" t="s">
        <v>125</v>
      </c>
      <c r="E210" s="200" t="s">
        <v>309</v>
      </c>
      <c r="F210" s="201" t="s">
        <v>310</v>
      </c>
      <c r="G210" s="202" t="s">
        <v>128</v>
      </c>
      <c r="H210" s="203">
        <v>0.75</v>
      </c>
      <c r="I210" s="204"/>
      <c r="J210" s="205">
        <f>ROUND(I210*H210,2)</f>
        <v>0</v>
      </c>
      <c r="K210" s="201" t="s">
        <v>129</v>
      </c>
      <c r="L210" s="46"/>
      <c r="M210" s="206" t="s">
        <v>19</v>
      </c>
      <c r="N210" s="207" t="s">
        <v>44</v>
      </c>
      <c r="O210" s="86"/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9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0" t="s">
        <v>130</v>
      </c>
      <c r="AT210" s="210" t="s">
        <v>125</v>
      </c>
      <c r="AU210" s="210" t="s">
        <v>131</v>
      </c>
      <c r="AY210" s="19" t="s">
        <v>123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9" t="s">
        <v>131</v>
      </c>
      <c r="BK210" s="211">
        <f>ROUND(I210*H210,2)</f>
        <v>0</v>
      </c>
      <c r="BL210" s="19" t="s">
        <v>130</v>
      </c>
      <c r="BM210" s="210" t="s">
        <v>311</v>
      </c>
    </row>
    <row r="211" s="2" customFormat="1">
      <c r="A211" s="40"/>
      <c r="B211" s="41"/>
      <c r="C211" s="42"/>
      <c r="D211" s="212" t="s">
        <v>133</v>
      </c>
      <c r="E211" s="42"/>
      <c r="F211" s="213" t="s">
        <v>312</v>
      </c>
      <c r="G211" s="42"/>
      <c r="H211" s="42"/>
      <c r="I211" s="214"/>
      <c r="J211" s="42"/>
      <c r="K211" s="42"/>
      <c r="L211" s="46"/>
      <c r="M211" s="215"/>
      <c r="N211" s="216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133</v>
      </c>
      <c r="AU211" s="19" t="s">
        <v>131</v>
      </c>
    </row>
    <row r="212" s="13" customFormat="1">
      <c r="A212" s="13"/>
      <c r="B212" s="217"/>
      <c r="C212" s="218"/>
      <c r="D212" s="219" t="s">
        <v>135</v>
      </c>
      <c r="E212" s="220" t="s">
        <v>19</v>
      </c>
      <c r="F212" s="221" t="s">
        <v>138</v>
      </c>
      <c r="G212" s="218"/>
      <c r="H212" s="220" t="s">
        <v>19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7" t="s">
        <v>135</v>
      </c>
      <c r="AU212" s="227" t="s">
        <v>131</v>
      </c>
      <c r="AV212" s="13" t="s">
        <v>77</v>
      </c>
      <c r="AW212" s="13" t="s">
        <v>33</v>
      </c>
      <c r="AX212" s="13" t="s">
        <v>72</v>
      </c>
      <c r="AY212" s="227" t="s">
        <v>123</v>
      </c>
    </row>
    <row r="213" s="14" customFormat="1">
      <c r="A213" s="14"/>
      <c r="B213" s="228"/>
      <c r="C213" s="229"/>
      <c r="D213" s="219" t="s">
        <v>135</v>
      </c>
      <c r="E213" s="230" t="s">
        <v>19</v>
      </c>
      <c r="F213" s="231" t="s">
        <v>139</v>
      </c>
      <c r="G213" s="229"/>
      <c r="H213" s="232">
        <v>0.75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38" t="s">
        <v>135</v>
      </c>
      <c r="AU213" s="238" t="s">
        <v>131</v>
      </c>
      <c r="AV213" s="14" t="s">
        <v>131</v>
      </c>
      <c r="AW213" s="14" t="s">
        <v>33</v>
      </c>
      <c r="AX213" s="14" t="s">
        <v>77</v>
      </c>
      <c r="AY213" s="238" t="s">
        <v>123</v>
      </c>
    </row>
    <row r="214" s="2" customFormat="1" ht="24.15" customHeight="1">
      <c r="A214" s="40"/>
      <c r="B214" s="41"/>
      <c r="C214" s="199" t="s">
        <v>313</v>
      </c>
      <c r="D214" s="199" t="s">
        <v>125</v>
      </c>
      <c r="E214" s="200" t="s">
        <v>314</v>
      </c>
      <c r="F214" s="201" t="s">
        <v>315</v>
      </c>
      <c r="G214" s="202" t="s">
        <v>128</v>
      </c>
      <c r="H214" s="203">
        <v>0.75</v>
      </c>
      <c r="I214" s="204"/>
      <c r="J214" s="205">
        <f>ROUND(I214*H214,2)</f>
        <v>0</v>
      </c>
      <c r="K214" s="201" t="s">
        <v>129</v>
      </c>
      <c r="L214" s="46"/>
      <c r="M214" s="206" t="s">
        <v>19</v>
      </c>
      <c r="N214" s="207" t="s">
        <v>44</v>
      </c>
      <c r="O214" s="86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9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0" t="s">
        <v>130</v>
      </c>
      <c r="AT214" s="210" t="s">
        <v>125</v>
      </c>
      <c r="AU214" s="210" t="s">
        <v>131</v>
      </c>
      <c r="AY214" s="19" t="s">
        <v>123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9" t="s">
        <v>131</v>
      </c>
      <c r="BK214" s="211">
        <f>ROUND(I214*H214,2)</f>
        <v>0</v>
      </c>
      <c r="BL214" s="19" t="s">
        <v>130</v>
      </c>
      <c r="BM214" s="210" t="s">
        <v>316</v>
      </c>
    </row>
    <row r="215" s="2" customFormat="1">
      <c r="A215" s="40"/>
      <c r="B215" s="41"/>
      <c r="C215" s="42"/>
      <c r="D215" s="212" t="s">
        <v>133</v>
      </c>
      <c r="E215" s="42"/>
      <c r="F215" s="213" t="s">
        <v>317</v>
      </c>
      <c r="G215" s="42"/>
      <c r="H215" s="42"/>
      <c r="I215" s="214"/>
      <c r="J215" s="42"/>
      <c r="K215" s="42"/>
      <c r="L215" s="46"/>
      <c r="M215" s="215"/>
      <c r="N215" s="216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133</v>
      </c>
      <c r="AU215" s="19" t="s">
        <v>131</v>
      </c>
    </row>
    <row r="216" s="2" customFormat="1" ht="16.5" customHeight="1">
      <c r="A216" s="40"/>
      <c r="B216" s="41"/>
      <c r="C216" s="199" t="s">
        <v>318</v>
      </c>
      <c r="D216" s="199" t="s">
        <v>125</v>
      </c>
      <c r="E216" s="200" t="s">
        <v>319</v>
      </c>
      <c r="F216" s="201" t="s">
        <v>320</v>
      </c>
      <c r="G216" s="202" t="s">
        <v>128</v>
      </c>
      <c r="H216" s="203">
        <v>0.75</v>
      </c>
      <c r="I216" s="204"/>
      <c r="J216" s="205">
        <f>ROUND(I216*H216,2)</f>
        <v>0</v>
      </c>
      <c r="K216" s="201" t="s">
        <v>129</v>
      </c>
      <c r="L216" s="46"/>
      <c r="M216" s="206" t="s">
        <v>19</v>
      </c>
      <c r="N216" s="207" t="s">
        <v>44</v>
      </c>
      <c r="O216" s="86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9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0" t="s">
        <v>130</v>
      </c>
      <c r="AT216" s="210" t="s">
        <v>125</v>
      </c>
      <c r="AU216" s="210" t="s">
        <v>131</v>
      </c>
      <c r="AY216" s="19" t="s">
        <v>123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9" t="s">
        <v>131</v>
      </c>
      <c r="BK216" s="211">
        <f>ROUND(I216*H216,2)</f>
        <v>0</v>
      </c>
      <c r="BL216" s="19" t="s">
        <v>130</v>
      </c>
      <c r="BM216" s="210" t="s">
        <v>321</v>
      </c>
    </row>
    <row r="217" s="2" customFormat="1">
      <c r="A217" s="40"/>
      <c r="B217" s="41"/>
      <c r="C217" s="42"/>
      <c r="D217" s="212" t="s">
        <v>133</v>
      </c>
      <c r="E217" s="42"/>
      <c r="F217" s="213" t="s">
        <v>322</v>
      </c>
      <c r="G217" s="42"/>
      <c r="H217" s="42"/>
      <c r="I217" s="214"/>
      <c r="J217" s="42"/>
      <c r="K217" s="42"/>
      <c r="L217" s="46"/>
      <c r="M217" s="215"/>
      <c r="N217" s="216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133</v>
      </c>
      <c r="AU217" s="19" t="s">
        <v>131</v>
      </c>
    </row>
    <row r="218" s="2" customFormat="1" ht="24.15" customHeight="1">
      <c r="A218" s="40"/>
      <c r="B218" s="41"/>
      <c r="C218" s="199" t="s">
        <v>323</v>
      </c>
      <c r="D218" s="199" t="s">
        <v>125</v>
      </c>
      <c r="E218" s="200" t="s">
        <v>324</v>
      </c>
      <c r="F218" s="201" t="s">
        <v>325</v>
      </c>
      <c r="G218" s="202" t="s">
        <v>128</v>
      </c>
      <c r="H218" s="203">
        <v>0.75</v>
      </c>
      <c r="I218" s="204"/>
      <c r="J218" s="205">
        <f>ROUND(I218*H218,2)</f>
        <v>0</v>
      </c>
      <c r="K218" s="201" t="s">
        <v>129</v>
      </c>
      <c r="L218" s="46"/>
      <c r="M218" s="206" t="s">
        <v>19</v>
      </c>
      <c r="N218" s="207" t="s">
        <v>44</v>
      </c>
      <c r="O218" s="86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9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0" t="s">
        <v>130</v>
      </c>
      <c r="AT218" s="210" t="s">
        <v>125</v>
      </c>
      <c r="AU218" s="210" t="s">
        <v>131</v>
      </c>
      <c r="AY218" s="19" t="s">
        <v>123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9" t="s">
        <v>131</v>
      </c>
      <c r="BK218" s="211">
        <f>ROUND(I218*H218,2)</f>
        <v>0</v>
      </c>
      <c r="BL218" s="19" t="s">
        <v>130</v>
      </c>
      <c r="BM218" s="210" t="s">
        <v>326</v>
      </c>
    </row>
    <row r="219" s="2" customFormat="1">
      <c r="A219" s="40"/>
      <c r="B219" s="41"/>
      <c r="C219" s="42"/>
      <c r="D219" s="212" t="s">
        <v>133</v>
      </c>
      <c r="E219" s="42"/>
      <c r="F219" s="213" t="s">
        <v>327</v>
      </c>
      <c r="G219" s="42"/>
      <c r="H219" s="42"/>
      <c r="I219" s="214"/>
      <c r="J219" s="42"/>
      <c r="K219" s="42"/>
      <c r="L219" s="46"/>
      <c r="M219" s="215"/>
      <c r="N219" s="216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133</v>
      </c>
      <c r="AU219" s="19" t="s">
        <v>131</v>
      </c>
    </row>
    <row r="220" s="2" customFormat="1" ht="44.25" customHeight="1">
      <c r="A220" s="40"/>
      <c r="B220" s="41"/>
      <c r="C220" s="199" t="s">
        <v>328</v>
      </c>
      <c r="D220" s="199" t="s">
        <v>125</v>
      </c>
      <c r="E220" s="200" t="s">
        <v>329</v>
      </c>
      <c r="F220" s="201" t="s">
        <v>330</v>
      </c>
      <c r="G220" s="202" t="s">
        <v>128</v>
      </c>
      <c r="H220" s="203">
        <v>62.5</v>
      </c>
      <c r="I220" s="204"/>
      <c r="J220" s="205">
        <f>ROUND(I220*H220,2)</f>
        <v>0</v>
      </c>
      <c r="K220" s="201" t="s">
        <v>129</v>
      </c>
      <c r="L220" s="46"/>
      <c r="M220" s="206" t="s">
        <v>19</v>
      </c>
      <c r="N220" s="207" t="s">
        <v>44</v>
      </c>
      <c r="O220" s="86"/>
      <c r="P220" s="208">
        <f>O220*H220</f>
        <v>0</v>
      </c>
      <c r="Q220" s="208">
        <v>0.089219999999999994</v>
      </c>
      <c r="R220" s="208">
        <f>Q220*H220</f>
        <v>5.5762499999999999</v>
      </c>
      <c r="S220" s="208">
        <v>0</v>
      </c>
      <c r="T220" s="209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0" t="s">
        <v>130</v>
      </c>
      <c r="AT220" s="210" t="s">
        <v>125</v>
      </c>
      <c r="AU220" s="210" t="s">
        <v>131</v>
      </c>
      <c r="AY220" s="19" t="s">
        <v>123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9" t="s">
        <v>131</v>
      </c>
      <c r="BK220" s="211">
        <f>ROUND(I220*H220,2)</f>
        <v>0</v>
      </c>
      <c r="BL220" s="19" t="s">
        <v>130</v>
      </c>
      <c r="BM220" s="210" t="s">
        <v>331</v>
      </c>
    </row>
    <row r="221" s="2" customFormat="1">
      <c r="A221" s="40"/>
      <c r="B221" s="41"/>
      <c r="C221" s="42"/>
      <c r="D221" s="212" t="s">
        <v>133</v>
      </c>
      <c r="E221" s="42"/>
      <c r="F221" s="213" t="s">
        <v>332</v>
      </c>
      <c r="G221" s="42"/>
      <c r="H221" s="42"/>
      <c r="I221" s="214"/>
      <c r="J221" s="42"/>
      <c r="K221" s="42"/>
      <c r="L221" s="46"/>
      <c r="M221" s="215"/>
      <c r="N221" s="216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133</v>
      </c>
      <c r="AU221" s="19" t="s">
        <v>131</v>
      </c>
    </row>
    <row r="222" s="13" customFormat="1">
      <c r="A222" s="13"/>
      <c r="B222" s="217"/>
      <c r="C222" s="218"/>
      <c r="D222" s="219" t="s">
        <v>135</v>
      </c>
      <c r="E222" s="220" t="s">
        <v>19</v>
      </c>
      <c r="F222" s="221" t="s">
        <v>333</v>
      </c>
      <c r="G222" s="218"/>
      <c r="H222" s="220" t="s">
        <v>19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7" t="s">
        <v>135</v>
      </c>
      <c r="AU222" s="227" t="s">
        <v>131</v>
      </c>
      <c r="AV222" s="13" t="s">
        <v>77</v>
      </c>
      <c r="AW222" s="13" t="s">
        <v>33</v>
      </c>
      <c r="AX222" s="13" t="s">
        <v>72</v>
      </c>
      <c r="AY222" s="227" t="s">
        <v>123</v>
      </c>
    </row>
    <row r="223" s="14" customFormat="1">
      <c r="A223" s="14"/>
      <c r="B223" s="228"/>
      <c r="C223" s="229"/>
      <c r="D223" s="219" t="s">
        <v>135</v>
      </c>
      <c r="E223" s="230" t="s">
        <v>19</v>
      </c>
      <c r="F223" s="231" t="s">
        <v>137</v>
      </c>
      <c r="G223" s="229"/>
      <c r="H223" s="232">
        <v>47.25</v>
      </c>
      <c r="I223" s="233"/>
      <c r="J223" s="229"/>
      <c r="K223" s="229"/>
      <c r="L223" s="234"/>
      <c r="M223" s="235"/>
      <c r="N223" s="236"/>
      <c r="O223" s="236"/>
      <c r="P223" s="236"/>
      <c r="Q223" s="236"/>
      <c r="R223" s="236"/>
      <c r="S223" s="236"/>
      <c r="T223" s="23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38" t="s">
        <v>135</v>
      </c>
      <c r="AU223" s="238" t="s">
        <v>131</v>
      </c>
      <c r="AV223" s="14" t="s">
        <v>131</v>
      </c>
      <c r="AW223" s="14" t="s">
        <v>33</v>
      </c>
      <c r="AX223" s="14" t="s">
        <v>72</v>
      </c>
      <c r="AY223" s="238" t="s">
        <v>123</v>
      </c>
    </row>
    <row r="224" s="13" customFormat="1">
      <c r="A224" s="13"/>
      <c r="B224" s="217"/>
      <c r="C224" s="218"/>
      <c r="D224" s="219" t="s">
        <v>135</v>
      </c>
      <c r="E224" s="220" t="s">
        <v>19</v>
      </c>
      <c r="F224" s="221" t="s">
        <v>334</v>
      </c>
      <c r="G224" s="218"/>
      <c r="H224" s="220" t="s">
        <v>19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7" t="s">
        <v>135</v>
      </c>
      <c r="AU224" s="227" t="s">
        <v>131</v>
      </c>
      <c r="AV224" s="13" t="s">
        <v>77</v>
      </c>
      <c r="AW224" s="13" t="s">
        <v>33</v>
      </c>
      <c r="AX224" s="13" t="s">
        <v>72</v>
      </c>
      <c r="AY224" s="227" t="s">
        <v>123</v>
      </c>
    </row>
    <row r="225" s="14" customFormat="1">
      <c r="A225" s="14"/>
      <c r="B225" s="228"/>
      <c r="C225" s="229"/>
      <c r="D225" s="219" t="s">
        <v>135</v>
      </c>
      <c r="E225" s="230" t="s">
        <v>19</v>
      </c>
      <c r="F225" s="231" t="s">
        <v>306</v>
      </c>
      <c r="G225" s="229"/>
      <c r="H225" s="232">
        <v>14.5</v>
      </c>
      <c r="I225" s="233"/>
      <c r="J225" s="229"/>
      <c r="K225" s="229"/>
      <c r="L225" s="234"/>
      <c r="M225" s="235"/>
      <c r="N225" s="236"/>
      <c r="O225" s="236"/>
      <c r="P225" s="236"/>
      <c r="Q225" s="236"/>
      <c r="R225" s="236"/>
      <c r="S225" s="236"/>
      <c r="T225" s="23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38" t="s">
        <v>135</v>
      </c>
      <c r="AU225" s="238" t="s">
        <v>131</v>
      </c>
      <c r="AV225" s="14" t="s">
        <v>131</v>
      </c>
      <c r="AW225" s="14" t="s">
        <v>33</v>
      </c>
      <c r="AX225" s="14" t="s">
        <v>72</v>
      </c>
      <c r="AY225" s="238" t="s">
        <v>123</v>
      </c>
    </row>
    <row r="226" s="13" customFormat="1">
      <c r="A226" s="13"/>
      <c r="B226" s="217"/>
      <c r="C226" s="218"/>
      <c r="D226" s="219" t="s">
        <v>135</v>
      </c>
      <c r="E226" s="220" t="s">
        <v>19</v>
      </c>
      <c r="F226" s="221" t="s">
        <v>335</v>
      </c>
      <c r="G226" s="218"/>
      <c r="H226" s="220" t="s">
        <v>19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27" t="s">
        <v>135</v>
      </c>
      <c r="AU226" s="227" t="s">
        <v>131</v>
      </c>
      <c r="AV226" s="13" t="s">
        <v>77</v>
      </c>
      <c r="AW226" s="13" t="s">
        <v>33</v>
      </c>
      <c r="AX226" s="13" t="s">
        <v>72</v>
      </c>
      <c r="AY226" s="227" t="s">
        <v>123</v>
      </c>
    </row>
    <row r="227" s="14" customFormat="1">
      <c r="A227" s="14"/>
      <c r="B227" s="228"/>
      <c r="C227" s="229"/>
      <c r="D227" s="219" t="s">
        <v>135</v>
      </c>
      <c r="E227" s="230" t="s">
        <v>19</v>
      </c>
      <c r="F227" s="231" t="s">
        <v>139</v>
      </c>
      <c r="G227" s="229"/>
      <c r="H227" s="232">
        <v>0.75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38" t="s">
        <v>135</v>
      </c>
      <c r="AU227" s="238" t="s">
        <v>131</v>
      </c>
      <c r="AV227" s="14" t="s">
        <v>131</v>
      </c>
      <c r="AW227" s="14" t="s">
        <v>33</v>
      </c>
      <c r="AX227" s="14" t="s">
        <v>72</v>
      </c>
      <c r="AY227" s="238" t="s">
        <v>123</v>
      </c>
    </row>
    <row r="228" s="15" customFormat="1">
      <c r="A228" s="15"/>
      <c r="B228" s="239"/>
      <c r="C228" s="240"/>
      <c r="D228" s="219" t="s">
        <v>135</v>
      </c>
      <c r="E228" s="241" t="s">
        <v>19</v>
      </c>
      <c r="F228" s="242" t="s">
        <v>140</v>
      </c>
      <c r="G228" s="240"/>
      <c r="H228" s="243">
        <v>62.5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49" t="s">
        <v>135</v>
      </c>
      <c r="AU228" s="249" t="s">
        <v>131</v>
      </c>
      <c r="AV228" s="15" t="s">
        <v>130</v>
      </c>
      <c r="AW228" s="15" t="s">
        <v>33</v>
      </c>
      <c r="AX228" s="15" t="s">
        <v>77</v>
      </c>
      <c r="AY228" s="249" t="s">
        <v>123</v>
      </c>
    </row>
    <row r="229" s="2" customFormat="1" ht="16.5" customHeight="1">
      <c r="A229" s="40"/>
      <c r="B229" s="41"/>
      <c r="C229" s="250" t="s">
        <v>336</v>
      </c>
      <c r="D229" s="250" t="s">
        <v>202</v>
      </c>
      <c r="E229" s="251" t="s">
        <v>337</v>
      </c>
      <c r="F229" s="252" t="s">
        <v>338</v>
      </c>
      <c r="G229" s="253" t="s">
        <v>128</v>
      </c>
      <c r="H229" s="254">
        <v>14.935000000000001</v>
      </c>
      <c r="I229" s="255"/>
      <c r="J229" s="256">
        <f>ROUND(I229*H229,2)</f>
        <v>0</v>
      </c>
      <c r="K229" s="252" t="s">
        <v>129</v>
      </c>
      <c r="L229" s="257"/>
      <c r="M229" s="258" t="s">
        <v>19</v>
      </c>
      <c r="N229" s="259" t="s">
        <v>44</v>
      </c>
      <c r="O229" s="86"/>
      <c r="P229" s="208">
        <f>O229*H229</f>
        <v>0</v>
      </c>
      <c r="Q229" s="208">
        <v>0.13100000000000001</v>
      </c>
      <c r="R229" s="208">
        <f>Q229*H229</f>
        <v>1.9564850000000003</v>
      </c>
      <c r="S229" s="208">
        <v>0</v>
      </c>
      <c r="T229" s="209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0" t="s">
        <v>177</v>
      </c>
      <c r="AT229" s="210" t="s">
        <v>202</v>
      </c>
      <c r="AU229" s="210" t="s">
        <v>131</v>
      </c>
      <c r="AY229" s="19" t="s">
        <v>123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9" t="s">
        <v>131</v>
      </c>
      <c r="BK229" s="211">
        <f>ROUND(I229*H229,2)</f>
        <v>0</v>
      </c>
      <c r="BL229" s="19" t="s">
        <v>130</v>
      </c>
      <c r="BM229" s="210" t="s">
        <v>339</v>
      </c>
    </row>
    <row r="230" s="14" customFormat="1">
      <c r="A230" s="14"/>
      <c r="B230" s="228"/>
      <c r="C230" s="229"/>
      <c r="D230" s="219" t="s">
        <v>135</v>
      </c>
      <c r="E230" s="229"/>
      <c r="F230" s="231" t="s">
        <v>340</v>
      </c>
      <c r="G230" s="229"/>
      <c r="H230" s="232">
        <v>14.935000000000001</v>
      </c>
      <c r="I230" s="233"/>
      <c r="J230" s="229"/>
      <c r="K230" s="229"/>
      <c r="L230" s="234"/>
      <c r="M230" s="235"/>
      <c r="N230" s="236"/>
      <c r="O230" s="236"/>
      <c r="P230" s="236"/>
      <c r="Q230" s="236"/>
      <c r="R230" s="236"/>
      <c r="S230" s="236"/>
      <c r="T230" s="23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38" t="s">
        <v>135</v>
      </c>
      <c r="AU230" s="238" t="s">
        <v>131</v>
      </c>
      <c r="AV230" s="14" t="s">
        <v>131</v>
      </c>
      <c r="AW230" s="14" t="s">
        <v>4</v>
      </c>
      <c r="AX230" s="14" t="s">
        <v>77</v>
      </c>
      <c r="AY230" s="238" t="s">
        <v>123</v>
      </c>
    </row>
    <row r="231" s="12" customFormat="1" ht="22.8" customHeight="1">
      <c r="A231" s="12"/>
      <c r="B231" s="183"/>
      <c r="C231" s="184"/>
      <c r="D231" s="185" t="s">
        <v>71</v>
      </c>
      <c r="E231" s="197" t="s">
        <v>164</v>
      </c>
      <c r="F231" s="197" t="s">
        <v>341</v>
      </c>
      <c r="G231" s="184"/>
      <c r="H231" s="184"/>
      <c r="I231" s="187"/>
      <c r="J231" s="198">
        <f>BK231</f>
        <v>0</v>
      </c>
      <c r="K231" s="184"/>
      <c r="L231" s="189"/>
      <c r="M231" s="190"/>
      <c r="N231" s="191"/>
      <c r="O231" s="191"/>
      <c r="P231" s="192">
        <f>SUM(P232:P564)</f>
        <v>0</v>
      </c>
      <c r="Q231" s="191"/>
      <c r="R231" s="192">
        <f>SUM(R232:R564)</f>
        <v>32.074523979999995</v>
      </c>
      <c r="S231" s="191"/>
      <c r="T231" s="193">
        <f>SUM(T232:T564)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94" t="s">
        <v>77</v>
      </c>
      <c r="AT231" s="195" t="s">
        <v>71</v>
      </c>
      <c r="AU231" s="195" t="s">
        <v>77</v>
      </c>
      <c r="AY231" s="194" t="s">
        <v>123</v>
      </c>
      <c r="BK231" s="196">
        <f>SUM(BK232:BK564)</f>
        <v>0</v>
      </c>
    </row>
    <row r="232" s="2" customFormat="1" ht="24.15" customHeight="1">
      <c r="A232" s="40"/>
      <c r="B232" s="41"/>
      <c r="C232" s="199" t="s">
        <v>342</v>
      </c>
      <c r="D232" s="199" t="s">
        <v>125</v>
      </c>
      <c r="E232" s="200" t="s">
        <v>343</v>
      </c>
      <c r="F232" s="201" t="s">
        <v>344</v>
      </c>
      <c r="G232" s="202" t="s">
        <v>128</v>
      </c>
      <c r="H232" s="203">
        <v>177.28</v>
      </c>
      <c r="I232" s="204"/>
      <c r="J232" s="205">
        <f>ROUND(I232*H232,2)</f>
        <v>0</v>
      </c>
      <c r="K232" s="201" t="s">
        <v>249</v>
      </c>
      <c r="L232" s="46"/>
      <c r="M232" s="206" t="s">
        <v>19</v>
      </c>
      <c r="N232" s="207" t="s">
        <v>44</v>
      </c>
      <c r="O232" s="86"/>
      <c r="P232" s="208">
        <f>O232*H232</f>
        <v>0</v>
      </c>
      <c r="Q232" s="208">
        <v>0</v>
      </c>
      <c r="R232" s="208">
        <f>Q232*H232</f>
        <v>0</v>
      </c>
      <c r="S232" s="208">
        <v>0</v>
      </c>
      <c r="T232" s="209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0" t="s">
        <v>130</v>
      </c>
      <c r="AT232" s="210" t="s">
        <v>125</v>
      </c>
      <c r="AU232" s="210" t="s">
        <v>131</v>
      </c>
      <c r="AY232" s="19" t="s">
        <v>123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9" t="s">
        <v>131</v>
      </c>
      <c r="BK232" s="211">
        <f>ROUND(I232*H232,2)</f>
        <v>0</v>
      </c>
      <c r="BL232" s="19" t="s">
        <v>130</v>
      </c>
      <c r="BM232" s="210" t="s">
        <v>345</v>
      </c>
    </row>
    <row r="233" s="2" customFormat="1">
      <c r="A233" s="40"/>
      <c r="B233" s="41"/>
      <c r="C233" s="42"/>
      <c r="D233" s="212" t="s">
        <v>133</v>
      </c>
      <c r="E233" s="42"/>
      <c r="F233" s="213" t="s">
        <v>346</v>
      </c>
      <c r="G233" s="42"/>
      <c r="H233" s="42"/>
      <c r="I233" s="214"/>
      <c r="J233" s="42"/>
      <c r="K233" s="42"/>
      <c r="L233" s="46"/>
      <c r="M233" s="215"/>
      <c r="N233" s="216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133</v>
      </c>
      <c r="AU233" s="19" t="s">
        <v>131</v>
      </c>
    </row>
    <row r="234" s="14" customFormat="1">
      <c r="A234" s="14"/>
      <c r="B234" s="228"/>
      <c r="C234" s="229"/>
      <c r="D234" s="219" t="s">
        <v>135</v>
      </c>
      <c r="E234" s="230" t="s">
        <v>19</v>
      </c>
      <c r="F234" s="231" t="s">
        <v>347</v>
      </c>
      <c r="G234" s="229"/>
      <c r="H234" s="232">
        <v>1.8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38" t="s">
        <v>135</v>
      </c>
      <c r="AU234" s="238" t="s">
        <v>131</v>
      </c>
      <c r="AV234" s="14" t="s">
        <v>131</v>
      </c>
      <c r="AW234" s="14" t="s">
        <v>33</v>
      </c>
      <c r="AX234" s="14" t="s">
        <v>72</v>
      </c>
      <c r="AY234" s="238" t="s">
        <v>123</v>
      </c>
    </row>
    <row r="235" s="14" customFormat="1">
      <c r="A235" s="14"/>
      <c r="B235" s="228"/>
      <c r="C235" s="229"/>
      <c r="D235" s="219" t="s">
        <v>135</v>
      </c>
      <c r="E235" s="230" t="s">
        <v>19</v>
      </c>
      <c r="F235" s="231" t="s">
        <v>348</v>
      </c>
      <c r="G235" s="229"/>
      <c r="H235" s="232">
        <v>10.800000000000001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38" t="s">
        <v>135</v>
      </c>
      <c r="AU235" s="238" t="s">
        <v>131</v>
      </c>
      <c r="AV235" s="14" t="s">
        <v>131</v>
      </c>
      <c r="AW235" s="14" t="s">
        <v>33</v>
      </c>
      <c r="AX235" s="14" t="s">
        <v>72</v>
      </c>
      <c r="AY235" s="238" t="s">
        <v>123</v>
      </c>
    </row>
    <row r="236" s="14" customFormat="1">
      <c r="A236" s="14"/>
      <c r="B236" s="228"/>
      <c r="C236" s="229"/>
      <c r="D236" s="219" t="s">
        <v>135</v>
      </c>
      <c r="E236" s="230" t="s">
        <v>19</v>
      </c>
      <c r="F236" s="231" t="s">
        <v>349</v>
      </c>
      <c r="G236" s="229"/>
      <c r="H236" s="232">
        <v>1.8899999999999999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38" t="s">
        <v>135</v>
      </c>
      <c r="AU236" s="238" t="s">
        <v>131</v>
      </c>
      <c r="AV236" s="14" t="s">
        <v>131</v>
      </c>
      <c r="AW236" s="14" t="s">
        <v>33</v>
      </c>
      <c r="AX236" s="14" t="s">
        <v>72</v>
      </c>
      <c r="AY236" s="238" t="s">
        <v>123</v>
      </c>
    </row>
    <row r="237" s="14" customFormat="1">
      <c r="A237" s="14"/>
      <c r="B237" s="228"/>
      <c r="C237" s="229"/>
      <c r="D237" s="219" t="s">
        <v>135</v>
      </c>
      <c r="E237" s="230" t="s">
        <v>19</v>
      </c>
      <c r="F237" s="231" t="s">
        <v>350</v>
      </c>
      <c r="G237" s="229"/>
      <c r="H237" s="232">
        <v>39.600000000000001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38" t="s">
        <v>135</v>
      </c>
      <c r="AU237" s="238" t="s">
        <v>131</v>
      </c>
      <c r="AV237" s="14" t="s">
        <v>131</v>
      </c>
      <c r="AW237" s="14" t="s">
        <v>33</v>
      </c>
      <c r="AX237" s="14" t="s">
        <v>72</v>
      </c>
      <c r="AY237" s="238" t="s">
        <v>123</v>
      </c>
    </row>
    <row r="238" s="14" customFormat="1">
      <c r="A238" s="14"/>
      <c r="B238" s="228"/>
      <c r="C238" s="229"/>
      <c r="D238" s="219" t="s">
        <v>135</v>
      </c>
      <c r="E238" s="230" t="s">
        <v>19</v>
      </c>
      <c r="F238" s="231" t="s">
        <v>351</v>
      </c>
      <c r="G238" s="229"/>
      <c r="H238" s="232">
        <v>3.2400000000000002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38" t="s">
        <v>135</v>
      </c>
      <c r="AU238" s="238" t="s">
        <v>131</v>
      </c>
      <c r="AV238" s="14" t="s">
        <v>131</v>
      </c>
      <c r="AW238" s="14" t="s">
        <v>33</v>
      </c>
      <c r="AX238" s="14" t="s">
        <v>72</v>
      </c>
      <c r="AY238" s="238" t="s">
        <v>123</v>
      </c>
    </row>
    <row r="239" s="14" customFormat="1">
      <c r="A239" s="14"/>
      <c r="B239" s="228"/>
      <c r="C239" s="229"/>
      <c r="D239" s="219" t="s">
        <v>135</v>
      </c>
      <c r="E239" s="230" t="s">
        <v>19</v>
      </c>
      <c r="F239" s="231" t="s">
        <v>352</v>
      </c>
      <c r="G239" s="229"/>
      <c r="H239" s="232">
        <v>23.399999999999999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38" t="s">
        <v>135</v>
      </c>
      <c r="AU239" s="238" t="s">
        <v>131</v>
      </c>
      <c r="AV239" s="14" t="s">
        <v>131</v>
      </c>
      <c r="AW239" s="14" t="s">
        <v>33</v>
      </c>
      <c r="AX239" s="14" t="s">
        <v>72</v>
      </c>
      <c r="AY239" s="238" t="s">
        <v>123</v>
      </c>
    </row>
    <row r="240" s="14" customFormat="1">
      <c r="A240" s="14"/>
      <c r="B240" s="228"/>
      <c r="C240" s="229"/>
      <c r="D240" s="219" t="s">
        <v>135</v>
      </c>
      <c r="E240" s="230" t="s">
        <v>19</v>
      </c>
      <c r="F240" s="231" t="s">
        <v>353</v>
      </c>
      <c r="G240" s="229"/>
      <c r="H240" s="232">
        <v>3.9100000000000001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38" t="s">
        <v>135</v>
      </c>
      <c r="AU240" s="238" t="s">
        <v>131</v>
      </c>
      <c r="AV240" s="14" t="s">
        <v>131</v>
      </c>
      <c r="AW240" s="14" t="s">
        <v>33</v>
      </c>
      <c r="AX240" s="14" t="s">
        <v>72</v>
      </c>
      <c r="AY240" s="238" t="s">
        <v>123</v>
      </c>
    </row>
    <row r="241" s="14" customFormat="1">
      <c r="A241" s="14"/>
      <c r="B241" s="228"/>
      <c r="C241" s="229"/>
      <c r="D241" s="219" t="s">
        <v>135</v>
      </c>
      <c r="E241" s="230" t="s">
        <v>19</v>
      </c>
      <c r="F241" s="231" t="s">
        <v>354</v>
      </c>
      <c r="G241" s="229"/>
      <c r="H241" s="232">
        <v>84</v>
      </c>
      <c r="I241" s="233"/>
      <c r="J241" s="229"/>
      <c r="K241" s="229"/>
      <c r="L241" s="234"/>
      <c r="M241" s="235"/>
      <c r="N241" s="236"/>
      <c r="O241" s="236"/>
      <c r="P241" s="236"/>
      <c r="Q241" s="236"/>
      <c r="R241" s="236"/>
      <c r="S241" s="236"/>
      <c r="T241" s="23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38" t="s">
        <v>135</v>
      </c>
      <c r="AU241" s="238" t="s">
        <v>131</v>
      </c>
      <c r="AV241" s="14" t="s">
        <v>131</v>
      </c>
      <c r="AW241" s="14" t="s">
        <v>33</v>
      </c>
      <c r="AX241" s="14" t="s">
        <v>72</v>
      </c>
      <c r="AY241" s="238" t="s">
        <v>123</v>
      </c>
    </row>
    <row r="242" s="14" customFormat="1">
      <c r="A242" s="14"/>
      <c r="B242" s="228"/>
      <c r="C242" s="229"/>
      <c r="D242" s="219" t="s">
        <v>135</v>
      </c>
      <c r="E242" s="230" t="s">
        <v>19</v>
      </c>
      <c r="F242" s="231" t="s">
        <v>355</v>
      </c>
      <c r="G242" s="229"/>
      <c r="H242" s="232">
        <v>7.2000000000000002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38" t="s">
        <v>135</v>
      </c>
      <c r="AU242" s="238" t="s">
        <v>131</v>
      </c>
      <c r="AV242" s="14" t="s">
        <v>131</v>
      </c>
      <c r="AW242" s="14" t="s">
        <v>33</v>
      </c>
      <c r="AX242" s="14" t="s">
        <v>72</v>
      </c>
      <c r="AY242" s="238" t="s">
        <v>123</v>
      </c>
    </row>
    <row r="243" s="14" customFormat="1">
      <c r="A243" s="14"/>
      <c r="B243" s="228"/>
      <c r="C243" s="229"/>
      <c r="D243" s="219" t="s">
        <v>135</v>
      </c>
      <c r="E243" s="230" t="s">
        <v>19</v>
      </c>
      <c r="F243" s="231" t="s">
        <v>356</v>
      </c>
      <c r="G243" s="229"/>
      <c r="H243" s="232">
        <v>1.44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38" t="s">
        <v>135</v>
      </c>
      <c r="AU243" s="238" t="s">
        <v>131</v>
      </c>
      <c r="AV243" s="14" t="s">
        <v>131</v>
      </c>
      <c r="AW243" s="14" t="s">
        <v>33</v>
      </c>
      <c r="AX243" s="14" t="s">
        <v>72</v>
      </c>
      <c r="AY243" s="238" t="s">
        <v>123</v>
      </c>
    </row>
    <row r="244" s="15" customFormat="1">
      <c r="A244" s="15"/>
      <c r="B244" s="239"/>
      <c r="C244" s="240"/>
      <c r="D244" s="219" t="s">
        <v>135</v>
      </c>
      <c r="E244" s="241" t="s">
        <v>19</v>
      </c>
      <c r="F244" s="242" t="s">
        <v>140</v>
      </c>
      <c r="G244" s="240"/>
      <c r="H244" s="243">
        <v>177.27999999999997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49" t="s">
        <v>135</v>
      </c>
      <c r="AU244" s="249" t="s">
        <v>131</v>
      </c>
      <c r="AV244" s="15" t="s">
        <v>130</v>
      </c>
      <c r="AW244" s="15" t="s">
        <v>33</v>
      </c>
      <c r="AX244" s="15" t="s">
        <v>77</v>
      </c>
      <c r="AY244" s="249" t="s">
        <v>123</v>
      </c>
    </row>
    <row r="245" s="2" customFormat="1" ht="21.75" customHeight="1">
      <c r="A245" s="40"/>
      <c r="B245" s="41"/>
      <c r="C245" s="199" t="s">
        <v>357</v>
      </c>
      <c r="D245" s="199" t="s">
        <v>125</v>
      </c>
      <c r="E245" s="200" t="s">
        <v>358</v>
      </c>
      <c r="F245" s="201" t="s">
        <v>359</v>
      </c>
      <c r="G245" s="202" t="s">
        <v>128</v>
      </c>
      <c r="H245" s="203">
        <v>215.80000000000001</v>
      </c>
      <c r="I245" s="204"/>
      <c r="J245" s="205">
        <f>ROUND(I245*H245,2)</f>
        <v>0</v>
      </c>
      <c r="K245" s="201" t="s">
        <v>249</v>
      </c>
      <c r="L245" s="46"/>
      <c r="M245" s="206" t="s">
        <v>19</v>
      </c>
      <c r="N245" s="207" t="s">
        <v>44</v>
      </c>
      <c r="O245" s="86"/>
      <c r="P245" s="208">
        <f>O245*H245</f>
        <v>0</v>
      </c>
      <c r="Q245" s="208">
        <v>0</v>
      </c>
      <c r="R245" s="208">
        <f>Q245*H245</f>
        <v>0</v>
      </c>
      <c r="S245" s="208">
        <v>0</v>
      </c>
      <c r="T245" s="209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0" t="s">
        <v>130</v>
      </c>
      <c r="AT245" s="210" t="s">
        <v>125</v>
      </c>
      <c r="AU245" s="210" t="s">
        <v>131</v>
      </c>
      <c r="AY245" s="19" t="s">
        <v>123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9" t="s">
        <v>131</v>
      </c>
      <c r="BK245" s="211">
        <f>ROUND(I245*H245,2)</f>
        <v>0</v>
      </c>
      <c r="BL245" s="19" t="s">
        <v>130</v>
      </c>
      <c r="BM245" s="210" t="s">
        <v>360</v>
      </c>
    </row>
    <row r="246" s="2" customFormat="1">
      <c r="A246" s="40"/>
      <c r="B246" s="41"/>
      <c r="C246" s="42"/>
      <c r="D246" s="212" t="s">
        <v>133</v>
      </c>
      <c r="E246" s="42"/>
      <c r="F246" s="213" t="s">
        <v>361</v>
      </c>
      <c r="G246" s="42"/>
      <c r="H246" s="42"/>
      <c r="I246" s="214"/>
      <c r="J246" s="42"/>
      <c r="K246" s="42"/>
      <c r="L246" s="46"/>
      <c r="M246" s="215"/>
      <c r="N246" s="216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133</v>
      </c>
      <c r="AU246" s="19" t="s">
        <v>131</v>
      </c>
    </row>
    <row r="247" s="13" customFormat="1">
      <c r="A247" s="13"/>
      <c r="B247" s="217"/>
      <c r="C247" s="218"/>
      <c r="D247" s="219" t="s">
        <v>135</v>
      </c>
      <c r="E247" s="220" t="s">
        <v>19</v>
      </c>
      <c r="F247" s="221" t="s">
        <v>362</v>
      </c>
      <c r="G247" s="218"/>
      <c r="H247" s="220" t="s">
        <v>19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7" t="s">
        <v>135</v>
      </c>
      <c r="AU247" s="227" t="s">
        <v>131</v>
      </c>
      <c r="AV247" s="13" t="s">
        <v>77</v>
      </c>
      <c r="AW247" s="13" t="s">
        <v>33</v>
      </c>
      <c r="AX247" s="13" t="s">
        <v>72</v>
      </c>
      <c r="AY247" s="227" t="s">
        <v>123</v>
      </c>
    </row>
    <row r="248" s="14" customFormat="1">
      <c r="A248" s="14"/>
      <c r="B248" s="228"/>
      <c r="C248" s="229"/>
      <c r="D248" s="219" t="s">
        <v>135</v>
      </c>
      <c r="E248" s="230" t="s">
        <v>19</v>
      </c>
      <c r="F248" s="231" t="s">
        <v>363</v>
      </c>
      <c r="G248" s="229"/>
      <c r="H248" s="232">
        <v>215.80000000000001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38" t="s">
        <v>135</v>
      </c>
      <c r="AU248" s="238" t="s">
        <v>131</v>
      </c>
      <c r="AV248" s="14" t="s">
        <v>131</v>
      </c>
      <c r="AW248" s="14" t="s">
        <v>33</v>
      </c>
      <c r="AX248" s="14" t="s">
        <v>77</v>
      </c>
      <c r="AY248" s="238" t="s">
        <v>123</v>
      </c>
    </row>
    <row r="249" s="2" customFormat="1" ht="16.5" customHeight="1">
      <c r="A249" s="40"/>
      <c r="B249" s="41"/>
      <c r="C249" s="199" t="s">
        <v>364</v>
      </c>
      <c r="D249" s="199" t="s">
        <v>125</v>
      </c>
      <c r="E249" s="200" t="s">
        <v>365</v>
      </c>
      <c r="F249" s="201" t="s">
        <v>366</v>
      </c>
      <c r="G249" s="202" t="s">
        <v>128</v>
      </c>
      <c r="H249" s="203">
        <v>4.9199999999999999</v>
      </c>
      <c r="I249" s="204"/>
      <c r="J249" s="205">
        <f>ROUND(I249*H249,2)</f>
        <v>0</v>
      </c>
      <c r="K249" s="201" t="s">
        <v>249</v>
      </c>
      <c r="L249" s="46"/>
      <c r="M249" s="206" t="s">
        <v>19</v>
      </c>
      <c r="N249" s="207" t="s">
        <v>44</v>
      </c>
      <c r="O249" s="86"/>
      <c r="P249" s="208">
        <f>O249*H249</f>
        <v>0</v>
      </c>
      <c r="Q249" s="208">
        <v>0.033579999999999999</v>
      </c>
      <c r="R249" s="208">
        <f>Q249*H249</f>
        <v>0.16521359999999999</v>
      </c>
      <c r="S249" s="208">
        <v>0</v>
      </c>
      <c r="T249" s="209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0" t="s">
        <v>130</v>
      </c>
      <c r="AT249" s="210" t="s">
        <v>125</v>
      </c>
      <c r="AU249" s="210" t="s">
        <v>131</v>
      </c>
      <c r="AY249" s="19" t="s">
        <v>123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9" t="s">
        <v>131</v>
      </c>
      <c r="BK249" s="211">
        <f>ROUND(I249*H249,2)</f>
        <v>0</v>
      </c>
      <c r="BL249" s="19" t="s">
        <v>130</v>
      </c>
      <c r="BM249" s="210" t="s">
        <v>367</v>
      </c>
    </row>
    <row r="250" s="2" customFormat="1">
      <c r="A250" s="40"/>
      <c r="B250" s="41"/>
      <c r="C250" s="42"/>
      <c r="D250" s="212" t="s">
        <v>133</v>
      </c>
      <c r="E250" s="42"/>
      <c r="F250" s="213" t="s">
        <v>368</v>
      </c>
      <c r="G250" s="42"/>
      <c r="H250" s="42"/>
      <c r="I250" s="214"/>
      <c r="J250" s="42"/>
      <c r="K250" s="42"/>
      <c r="L250" s="46"/>
      <c r="M250" s="215"/>
      <c r="N250" s="216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133</v>
      </c>
      <c r="AU250" s="19" t="s">
        <v>131</v>
      </c>
    </row>
    <row r="251" s="13" customFormat="1">
      <c r="A251" s="13"/>
      <c r="B251" s="217"/>
      <c r="C251" s="218"/>
      <c r="D251" s="219" t="s">
        <v>135</v>
      </c>
      <c r="E251" s="220" t="s">
        <v>19</v>
      </c>
      <c r="F251" s="221" t="s">
        <v>369</v>
      </c>
      <c r="G251" s="218"/>
      <c r="H251" s="220" t="s">
        <v>19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7" t="s">
        <v>135</v>
      </c>
      <c r="AU251" s="227" t="s">
        <v>131</v>
      </c>
      <c r="AV251" s="13" t="s">
        <v>77</v>
      </c>
      <c r="AW251" s="13" t="s">
        <v>33</v>
      </c>
      <c r="AX251" s="13" t="s">
        <v>72</v>
      </c>
      <c r="AY251" s="227" t="s">
        <v>123</v>
      </c>
    </row>
    <row r="252" s="14" customFormat="1">
      <c r="A252" s="14"/>
      <c r="B252" s="228"/>
      <c r="C252" s="229"/>
      <c r="D252" s="219" t="s">
        <v>135</v>
      </c>
      <c r="E252" s="230" t="s">
        <v>19</v>
      </c>
      <c r="F252" s="231" t="s">
        <v>370</v>
      </c>
      <c r="G252" s="229"/>
      <c r="H252" s="232">
        <v>1.1759999999999999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38" t="s">
        <v>135</v>
      </c>
      <c r="AU252" s="238" t="s">
        <v>131</v>
      </c>
      <c r="AV252" s="14" t="s">
        <v>131</v>
      </c>
      <c r="AW252" s="14" t="s">
        <v>33</v>
      </c>
      <c r="AX252" s="14" t="s">
        <v>72</v>
      </c>
      <c r="AY252" s="238" t="s">
        <v>123</v>
      </c>
    </row>
    <row r="253" s="13" customFormat="1">
      <c r="A253" s="13"/>
      <c r="B253" s="217"/>
      <c r="C253" s="218"/>
      <c r="D253" s="219" t="s">
        <v>135</v>
      </c>
      <c r="E253" s="220" t="s">
        <v>19</v>
      </c>
      <c r="F253" s="221" t="s">
        <v>371</v>
      </c>
      <c r="G253" s="218"/>
      <c r="H253" s="220" t="s">
        <v>19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7" t="s">
        <v>135</v>
      </c>
      <c r="AU253" s="227" t="s">
        <v>131</v>
      </c>
      <c r="AV253" s="13" t="s">
        <v>77</v>
      </c>
      <c r="AW253" s="13" t="s">
        <v>33</v>
      </c>
      <c r="AX253" s="13" t="s">
        <v>72</v>
      </c>
      <c r="AY253" s="227" t="s">
        <v>123</v>
      </c>
    </row>
    <row r="254" s="14" customFormat="1">
      <c r="A254" s="14"/>
      <c r="B254" s="228"/>
      <c r="C254" s="229"/>
      <c r="D254" s="219" t="s">
        <v>135</v>
      </c>
      <c r="E254" s="230" t="s">
        <v>19</v>
      </c>
      <c r="F254" s="231" t="s">
        <v>372</v>
      </c>
      <c r="G254" s="229"/>
      <c r="H254" s="232">
        <v>1.0800000000000001</v>
      </c>
      <c r="I254" s="233"/>
      <c r="J254" s="229"/>
      <c r="K254" s="229"/>
      <c r="L254" s="234"/>
      <c r="M254" s="235"/>
      <c r="N254" s="236"/>
      <c r="O254" s="236"/>
      <c r="P254" s="236"/>
      <c r="Q254" s="236"/>
      <c r="R254" s="236"/>
      <c r="S254" s="236"/>
      <c r="T254" s="23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38" t="s">
        <v>135</v>
      </c>
      <c r="AU254" s="238" t="s">
        <v>131</v>
      </c>
      <c r="AV254" s="14" t="s">
        <v>131</v>
      </c>
      <c r="AW254" s="14" t="s">
        <v>33</v>
      </c>
      <c r="AX254" s="14" t="s">
        <v>72</v>
      </c>
      <c r="AY254" s="238" t="s">
        <v>123</v>
      </c>
    </row>
    <row r="255" s="14" customFormat="1">
      <c r="A255" s="14"/>
      <c r="B255" s="228"/>
      <c r="C255" s="229"/>
      <c r="D255" s="219" t="s">
        <v>135</v>
      </c>
      <c r="E255" s="230" t="s">
        <v>19</v>
      </c>
      <c r="F255" s="231" t="s">
        <v>373</v>
      </c>
      <c r="G255" s="229"/>
      <c r="H255" s="232">
        <v>1.26</v>
      </c>
      <c r="I255" s="233"/>
      <c r="J255" s="229"/>
      <c r="K255" s="229"/>
      <c r="L255" s="234"/>
      <c r="M255" s="235"/>
      <c r="N255" s="236"/>
      <c r="O255" s="236"/>
      <c r="P255" s="236"/>
      <c r="Q255" s="236"/>
      <c r="R255" s="236"/>
      <c r="S255" s="236"/>
      <c r="T255" s="23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38" t="s">
        <v>135</v>
      </c>
      <c r="AU255" s="238" t="s">
        <v>131</v>
      </c>
      <c r="AV255" s="14" t="s">
        <v>131</v>
      </c>
      <c r="AW255" s="14" t="s">
        <v>33</v>
      </c>
      <c r="AX255" s="14" t="s">
        <v>72</v>
      </c>
      <c r="AY255" s="238" t="s">
        <v>123</v>
      </c>
    </row>
    <row r="256" s="13" customFormat="1">
      <c r="A256" s="13"/>
      <c r="B256" s="217"/>
      <c r="C256" s="218"/>
      <c r="D256" s="219" t="s">
        <v>135</v>
      </c>
      <c r="E256" s="220" t="s">
        <v>19</v>
      </c>
      <c r="F256" s="221" t="s">
        <v>374</v>
      </c>
      <c r="G256" s="218"/>
      <c r="H256" s="220" t="s">
        <v>19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7" t="s">
        <v>135</v>
      </c>
      <c r="AU256" s="227" t="s">
        <v>131</v>
      </c>
      <c r="AV256" s="13" t="s">
        <v>77</v>
      </c>
      <c r="AW256" s="13" t="s">
        <v>33</v>
      </c>
      <c r="AX256" s="13" t="s">
        <v>72</v>
      </c>
      <c r="AY256" s="227" t="s">
        <v>123</v>
      </c>
    </row>
    <row r="257" s="14" customFormat="1">
      <c r="A257" s="14"/>
      <c r="B257" s="228"/>
      <c r="C257" s="229"/>
      <c r="D257" s="219" t="s">
        <v>135</v>
      </c>
      <c r="E257" s="230" t="s">
        <v>19</v>
      </c>
      <c r="F257" s="231" t="s">
        <v>375</v>
      </c>
      <c r="G257" s="229"/>
      <c r="H257" s="232">
        <v>1.4039999999999999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38" t="s">
        <v>135</v>
      </c>
      <c r="AU257" s="238" t="s">
        <v>131</v>
      </c>
      <c r="AV257" s="14" t="s">
        <v>131</v>
      </c>
      <c r="AW257" s="14" t="s">
        <v>33</v>
      </c>
      <c r="AX257" s="14" t="s">
        <v>72</v>
      </c>
      <c r="AY257" s="238" t="s">
        <v>123</v>
      </c>
    </row>
    <row r="258" s="15" customFormat="1">
      <c r="A258" s="15"/>
      <c r="B258" s="239"/>
      <c r="C258" s="240"/>
      <c r="D258" s="219" t="s">
        <v>135</v>
      </c>
      <c r="E258" s="241" t="s">
        <v>19</v>
      </c>
      <c r="F258" s="242" t="s">
        <v>140</v>
      </c>
      <c r="G258" s="240"/>
      <c r="H258" s="243">
        <v>4.9199999999999999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49" t="s">
        <v>135</v>
      </c>
      <c r="AU258" s="249" t="s">
        <v>131</v>
      </c>
      <c r="AV258" s="15" t="s">
        <v>130</v>
      </c>
      <c r="AW258" s="15" t="s">
        <v>33</v>
      </c>
      <c r="AX258" s="15" t="s">
        <v>77</v>
      </c>
      <c r="AY258" s="249" t="s">
        <v>123</v>
      </c>
    </row>
    <row r="259" s="2" customFormat="1" ht="16.5" customHeight="1">
      <c r="A259" s="40"/>
      <c r="B259" s="41"/>
      <c r="C259" s="199" t="s">
        <v>376</v>
      </c>
      <c r="D259" s="199" t="s">
        <v>125</v>
      </c>
      <c r="E259" s="200" t="s">
        <v>377</v>
      </c>
      <c r="F259" s="201" t="s">
        <v>378</v>
      </c>
      <c r="G259" s="202" t="s">
        <v>128</v>
      </c>
      <c r="H259" s="203">
        <v>6</v>
      </c>
      <c r="I259" s="204"/>
      <c r="J259" s="205">
        <f>ROUND(I259*H259,2)</f>
        <v>0</v>
      </c>
      <c r="K259" s="201" t="s">
        <v>19</v>
      </c>
      <c r="L259" s="46"/>
      <c r="M259" s="206" t="s">
        <v>19</v>
      </c>
      <c r="N259" s="207" t="s">
        <v>44</v>
      </c>
      <c r="O259" s="86"/>
      <c r="P259" s="208">
        <f>O259*H259</f>
        <v>0</v>
      </c>
      <c r="Q259" s="208">
        <v>0</v>
      </c>
      <c r="R259" s="208">
        <f>Q259*H259</f>
        <v>0</v>
      </c>
      <c r="S259" s="208">
        <v>0</v>
      </c>
      <c r="T259" s="209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0" t="s">
        <v>130</v>
      </c>
      <c r="AT259" s="210" t="s">
        <v>125</v>
      </c>
      <c r="AU259" s="210" t="s">
        <v>131</v>
      </c>
      <c r="AY259" s="19" t="s">
        <v>123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9" t="s">
        <v>131</v>
      </c>
      <c r="BK259" s="211">
        <f>ROUND(I259*H259,2)</f>
        <v>0</v>
      </c>
      <c r="BL259" s="19" t="s">
        <v>130</v>
      </c>
      <c r="BM259" s="210" t="s">
        <v>379</v>
      </c>
    </row>
    <row r="260" s="13" customFormat="1">
      <c r="A260" s="13"/>
      <c r="B260" s="217"/>
      <c r="C260" s="218"/>
      <c r="D260" s="219" t="s">
        <v>135</v>
      </c>
      <c r="E260" s="220" t="s">
        <v>19</v>
      </c>
      <c r="F260" s="221" t="s">
        <v>380</v>
      </c>
      <c r="G260" s="218"/>
      <c r="H260" s="220" t="s">
        <v>19</v>
      </c>
      <c r="I260" s="222"/>
      <c r="J260" s="218"/>
      <c r="K260" s="218"/>
      <c r="L260" s="223"/>
      <c r="M260" s="224"/>
      <c r="N260" s="225"/>
      <c r="O260" s="225"/>
      <c r="P260" s="225"/>
      <c r="Q260" s="225"/>
      <c r="R260" s="225"/>
      <c r="S260" s="225"/>
      <c r="T260" s="22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7" t="s">
        <v>135</v>
      </c>
      <c r="AU260" s="227" t="s">
        <v>131</v>
      </c>
      <c r="AV260" s="13" t="s">
        <v>77</v>
      </c>
      <c r="AW260" s="13" t="s">
        <v>33</v>
      </c>
      <c r="AX260" s="13" t="s">
        <v>72</v>
      </c>
      <c r="AY260" s="227" t="s">
        <v>123</v>
      </c>
    </row>
    <row r="261" s="14" customFormat="1">
      <c r="A261" s="14"/>
      <c r="B261" s="228"/>
      <c r="C261" s="229"/>
      <c r="D261" s="219" t="s">
        <v>135</v>
      </c>
      <c r="E261" s="230" t="s">
        <v>19</v>
      </c>
      <c r="F261" s="231" t="s">
        <v>381</v>
      </c>
      <c r="G261" s="229"/>
      <c r="H261" s="232">
        <v>6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38" t="s">
        <v>135</v>
      </c>
      <c r="AU261" s="238" t="s">
        <v>131</v>
      </c>
      <c r="AV261" s="14" t="s">
        <v>131</v>
      </c>
      <c r="AW261" s="14" t="s">
        <v>33</v>
      </c>
      <c r="AX261" s="14" t="s">
        <v>77</v>
      </c>
      <c r="AY261" s="238" t="s">
        <v>123</v>
      </c>
    </row>
    <row r="262" s="2" customFormat="1" ht="16.5" customHeight="1">
      <c r="A262" s="40"/>
      <c r="B262" s="41"/>
      <c r="C262" s="199" t="s">
        <v>382</v>
      </c>
      <c r="D262" s="199" t="s">
        <v>125</v>
      </c>
      <c r="E262" s="200" t="s">
        <v>383</v>
      </c>
      <c r="F262" s="201" t="s">
        <v>384</v>
      </c>
      <c r="G262" s="202" t="s">
        <v>128</v>
      </c>
      <c r="H262" s="203">
        <v>5.0250000000000004</v>
      </c>
      <c r="I262" s="204"/>
      <c r="J262" s="205">
        <f>ROUND(I262*H262,2)</f>
        <v>0</v>
      </c>
      <c r="K262" s="201" t="s">
        <v>249</v>
      </c>
      <c r="L262" s="46"/>
      <c r="M262" s="206" t="s">
        <v>19</v>
      </c>
      <c r="N262" s="207" t="s">
        <v>44</v>
      </c>
      <c r="O262" s="86"/>
      <c r="P262" s="208">
        <f>O262*H262</f>
        <v>0</v>
      </c>
      <c r="Q262" s="208">
        <v>0.041529999999999997</v>
      </c>
      <c r="R262" s="208">
        <f>Q262*H262</f>
        <v>0.20868824999999999</v>
      </c>
      <c r="S262" s="208">
        <v>0</v>
      </c>
      <c r="T262" s="209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0" t="s">
        <v>130</v>
      </c>
      <c r="AT262" s="210" t="s">
        <v>125</v>
      </c>
      <c r="AU262" s="210" t="s">
        <v>131</v>
      </c>
      <c r="AY262" s="19" t="s">
        <v>123</v>
      </c>
      <c r="BE262" s="211">
        <f>IF(N262="základní",J262,0)</f>
        <v>0</v>
      </c>
      <c r="BF262" s="211">
        <f>IF(N262="snížená",J262,0)</f>
        <v>0</v>
      </c>
      <c r="BG262" s="211">
        <f>IF(N262="zákl. přenesená",J262,0)</f>
        <v>0</v>
      </c>
      <c r="BH262" s="211">
        <f>IF(N262="sníž. přenesená",J262,0)</f>
        <v>0</v>
      </c>
      <c r="BI262" s="211">
        <f>IF(N262="nulová",J262,0)</f>
        <v>0</v>
      </c>
      <c r="BJ262" s="19" t="s">
        <v>131</v>
      </c>
      <c r="BK262" s="211">
        <f>ROUND(I262*H262,2)</f>
        <v>0</v>
      </c>
      <c r="BL262" s="19" t="s">
        <v>130</v>
      </c>
      <c r="BM262" s="210" t="s">
        <v>385</v>
      </c>
    </row>
    <row r="263" s="2" customFormat="1">
      <c r="A263" s="40"/>
      <c r="B263" s="41"/>
      <c r="C263" s="42"/>
      <c r="D263" s="212" t="s">
        <v>133</v>
      </c>
      <c r="E263" s="42"/>
      <c r="F263" s="213" t="s">
        <v>386</v>
      </c>
      <c r="G263" s="42"/>
      <c r="H263" s="42"/>
      <c r="I263" s="214"/>
      <c r="J263" s="42"/>
      <c r="K263" s="42"/>
      <c r="L263" s="46"/>
      <c r="M263" s="215"/>
      <c r="N263" s="216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133</v>
      </c>
      <c r="AU263" s="19" t="s">
        <v>131</v>
      </c>
    </row>
    <row r="264" s="13" customFormat="1">
      <c r="A264" s="13"/>
      <c r="B264" s="217"/>
      <c r="C264" s="218"/>
      <c r="D264" s="219" t="s">
        <v>135</v>
      </c>
      <c r="E264" s="220" t="s">
        <v>19</v>
      </c>
      <c r="F264" s="221" t="s">
        <v>387</v>
      </c>
      <c r="G264" s="218"/>
      <c r="H264" s="220" t="s">
        <v>19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7" t="s">
        <v>135</v>
      </c>
      <c r="AU264" s="227" t="s">
        <v>131</v>
      </c>
      <c r="AV264" s="13" t="s">
        <v>77</v>
      </c>
      <c r="AW264" s="13" t="s">
        <v>33</v>
      </c>
      <c r="AX264" s="13" t="s">
        <v>72</v>
      </c>
      <c r="AY264" s="227" t="s">
        <v>123</v>
      </c>
    </row>
    <row r="265" s="14" customFormat="1">
      <c r="A265" s="14"/>
      <c r="B265" s="228"/>
      <c r="C265" s="229"/>
      <c r="D265" s="219" t="s">
        <v>135</v>
      </c>
      <c r="E265" s="230" t="s">
        <v>19</v>
      </c>
      <c r="F265" s="231" t="s">
        <v>388</v>
      </c>
      <c r="G265" s="229"/>
      <c r="H265" s="232">
        <v>5.0250000000000004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38" t="s">
        <v>135</v>
      </c>
      <c r="AU265" s="238" t="s">
        <v>131</v>
      </c>
      <c r="AV265" s="14" t="s">
        <v>131</v>
      </c>
      <c r="AW265" s="14" t="s">
        <v>33</v>
      </c>
      <c r="AX265" s="14" t="s">
        <v>77</v>
      </c>
      <c r="AY265" s="238" t="s">
        <v>123</v>
      </c>
    </row>
    <row r="266" s="2" customFormat="1" ht="21.75" customHeight="1">
      <c r="A266" s="40"/>
      <c r="B266" s="41"/>
      <c r="C266" s="199" t="s">
        <v>389</v>
      </c>
      <c r="D266" s="199" t="s">
        <v>125</v>
      </c>
      <c r="E266" s="200" t="s">
        <v>390</v>
      </c>
      <c r="F266" s="201" t="s">
        <v>391</v>
      </c>
      <c r="G266" s="202" t="s">
        <v>261</v>
      </c>
      <c r="H266" s="203">
        <v>1</v>
      </c>
      <c r="I266" s="204"/>
      <c r="J266" s="205">
        <f>ROUND(I266*H266,2)</f>
        <v>0</v>
      </c>
      <c r="K266" s="201" t="s">
        <v>249</v>
      </c>
      <c r="L266" s="46"/>
      <c r="M266" s="206" t="s">
        <v>19</v>
      </c>
      <c r="N266" s="207" t="s">
        <v>44</v>
      </c>
      <c r="O266" s="86"/>
      <c r="P266" s="208">
        <f>O266*H266</f>
        <v>0</v>
      </c>
      <c r="Q266" s="208">
        <v>0.041500000000000002</v>
      </c>
      <c r="R266" s="208">
        <f>Q266*H266</f>
        <v>0.041500000000000002</v>
      </c>
      <c r="S266" s="208">
        <v>0</v>
      </c>
      <c r="T266" s="209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0" t="s">
        <v>130</v>
      </c>
      <c r="AT266" s="210" t="s">
        <v>125</v>
      </c>
      <c r="AU266" s="210" t="s">
        <v>131</v>
      </c>
      <c r="AY266" s="19" t="s">
        <v>123</v>
      </c>
      <c r="BE266" s="211">
        <f>IF(N266="základní",J266,0)</f>
        <v>0</v>
      </c>
      <c r="BF266" s="211">
        <f>IF(N266="snížená",J266,0)</f>
        <v>0</v>
      </c>
      <c r="BG266" s="211">
        <f>IF(N266="zákl. přenesená",J266,0)</f>
        <v>0</v>
      </c>
      <c r="BH266" s="211">
        <f>IF(N266="sníž. přenesená",J266,0)</f>
        <v>0</v>
      </c>
      <c r="BI266" s="211">
        <f>IF(N266="nulová",J266,0)</f>
        <v>0</v>
      </c>
      <c r="BJ266" s="19" t="s">
        <v>131</v>
      </c>
      <c r="BK266" s="211">
        <f>ROUND(I266*H266,2)</f>
        <v>0</v>
      </c>
      <c r="BL266" s="19" t="s">
        <v>130</v>
      </c>
      <c r="BM266" s="210" t="s">
        <v>392</v>
      </c>
    </row>
    <row r="267" s="2" customFormat="1">
      <c r="A267" s="40"/>
      <c r="B267" s="41"/>
      <c r="C267" s="42"/>
      <c r="D267" s="212" t="s">
        <v>133</v>
      </c>
      <c r="E267" s="42"/>
      <c r="F267" s="213" t="s">
        <v>393</v>
      </c>
      <c r="G267" s="42"/>
      <c r="H267" s="42"/>
      <c r="I267" s="214"/>
      <c r="J267" s="42"/>
      <c r="K267" s="42"/>
      <c r="L267" s="46"/>
      <c r="M267" s="215"/>
      <c r="N267" s="216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133</v>
      </c>
      <c r="AU267" s="19" t="s">
        <v>131</v>
      </c>
    </row>
    <row r="268" s="13" customFormat="1">
      <c r="A268" s="13"/>
      <c r="B268" s="217"/>
      <c r="C268" s="218"/>
      <c r="D268" s="219" t="s">
        <v>135</v>
      </c>
      <c r="E268" s="220" t="s">
        <v>19</v>
      </c>
      <c r="F268" s="221" t="s">
        <v>244</v>
      </c>
      <c r="G268" s="218"/>
      <c r="H268" s="220" t="s">
        <v>19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27" t="s">
        <v>135</v>
      </c>
      <c r="AU268" s="227" t="s">
        <v>131</v>
      </c>
      <c r="AV268" s="13" t="s">
        <v>77</v>
      </c>
      <c r="AW268" s="13" t="s">
        <v>33</v>
      </c>
      <c r="AX268" s="13" t="s">
        <v>72</v>
      </c>
      <c r="AY268" s="227" t="s">
        <v>123</v>
      </c>
    </row>
    <row r="269" s="14" customFormat="1">
      <c r="A269" s="14"/>
      <c r="B269" s="228"/>
      <c r="C269" s="229"/>
      <c r="D269" s="219" t="s">
        <v>135</v>
      </c>
      <c r="E269" s="230" t="s">
        <v>19</v>
      </c>
      <c r="F269" s="231" t="s">
        <v>77</v>
      </c>
      <c r="G269" s="229"/>
      <c r="H269" s="232">
        <v>1</v>
      </c>
      <c r="I269" s="233"/>
      <c r="J269" s="229"/>
      <c r="K269" s="229"/>
      <c r="L269" s="234"/>
      <c r="M269" s="235"/>
      <c r="N269" s="236"/>
      <c r="O269" s="236"/>
      <c r="P269" s="236"/>
      <c r="Q269" s="236"/>
      <c r="R269" s="236"/>
      <c r="S269" s="236"/>
      <c r="T269" s="23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38" t="s">
        <v>135</v>
      </c>
      <c r="AU269" s="238" t="s">
        <v>131</v>
      </c>
      <c r="AV269" s="14" t="s">
        <v>131</v>
      </c>
      <c r="AW269" s="14" t="s">
        <v>33</v>
      </c>
      <c r="AX269" s="14" t="s">
        <v>77</v>
      </c>
      <c r="AY269" s="238" t="s">
        <v>123</v>
      </c>
    </row>
    <row r="270" s="2" customFormat="1" ht="21.75" customHeight="1">
      <c r="A270" s="40"/>
      <c r="B270" s="41"/>
      <c r="C270" s="199" t="s">
        <v>394</v>
      </c>
      <c r="D270" s="199" t="s">
        <v>125</v>
      </c>
      <c r="E270" s="200" t="s">
        <v>395</v>
      </c>
      <c r="F270" s="201" t="s">
        <v>396</v>
      </c>
      <c r="G270" s="202" t="s">
        <v>261</v>
      </c>
      <c r="H270" s="203">
        <v>3</v>
      </c>
      <c r="I270" s="204"/>
      <c r="J270" s="205">
        <f>ROUND(I270*H270,2)</f>
        <v>0</v>
      </c>
      <c r="K270" s="201" t="s">
        <v>249</v>
      </c>
      <c r="L270" s="46"/>
      <c r="M270" s="206" t="s">
        <v>19</v>
      </c>
      <c r="N270" s="207" t="s">
        <v>44</v>
      </c>
      <c r="O270" s="86"/>
      <c r="P270" s="208">
        <f>O270*H270</f>
        <v>0</v>
      </c>
      <c r="Q270" s="208">
        <v>0.1575</v>
      </c>
      <c r="R270" s="208">
        <f>Q270*H270</f>
        <v>0.47250000000000003</v>
      </c>
      <c r="S270" s="208">
        <v>0</v>
      </c>
      <c r="T270" s="209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0" t="s">
        <v>130</v>
      </c>
      <c r="AT270" s="210" t="s">
        <v>125</v>
      </c>
      <c r="AU270" s="210" t="s">
        <v>131</v>
      </c>
      <c r="AY270" s="19" t="s">
        <v>123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9" t="s">
        <v>131</v>
      </c>
      <c r="BK270" s="211">
        <f>ROUND(I270*H270,2)</f>
        <v>0</v>
      </c>
      <c r="BL270" s="19" t="s">
        <v>130</v>
      </c>
      <c r="BM270" s="210" t="s">
        <v>397</v>
      </c>
    </row>
    <row r="271" s="2" customFormat="1">
      <c r="A271" s="40"/>
      <c r="B271" s="41"/>
      <c r="C271" s="42"/>
      <c r="D271" s="212" t="s">
        <v>133</v>
      </c>
      <c r="E271" s="42"/>
      <c r="F271" s="213" t="s">
        <v>398</v>
      </c>
      <c r="G271" s="42"/>
      <c r="H271" s="42"/>
      <c r="I271" s="214"/>
      <c r="J271" s="42"/>
      <c r="K271" s="42"/>
      <c r="L271" s="46"/>
      <c r="M271" s="215"/>
      <c r="N271" s="216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133</v>
      </c>
      <c r="AU271" s="19" t="s">
        <v>131</v>
      </c>
    </row>
    <row r="272" s="13" customFormat="1">
      <c r="A272" s="13"/>
      <c r="B272" s="217"/>
      <c r="C272" s="218"/>
      <c r="D272" s="219" t="s">
        <v>135</v>
      </c>
      <c r="E272" s="220" t="s">
        <v>19</v>
      </c>
      <c r="F272" s="221" t="s">
        <v>371</v>
      </c>
      <c r="G272" s="218"/>
      <c r="H272" s="220" t="s">
        <v>19</v>
      </c>
      <c r="I272" s="222"/>
      <c r="J272" s="218"/>
      <c r="K272" s="218"/>
      <c r="L272" s="223"/>
      <c r="M272" s="224"/>
      <c r="N272" s="225"/>
      <c r="O272" s="225"/>
      <c r="P272" s="225"/>
      <c r="Q272" s="225"/>
      <c r="R272" s="225"/>
      <c r="S272" s="225"/>
      <c r="T272" s="22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7" t="s">
        <v>135</v>
      </c>
      <c r="AU272" s="227" t="s">
        <v>131</v>
      </c>
      <c r="AV272" s="13" t="s">
        <v>77</v>
      </c>
      <c r="AW272" s="13" t="s">
        <v>33</v>
      </c>
      <c r="AX272" s="13" t="s">
        <v>72</v>
      </c>
      <c r="AY272" s="227" t="s">
        <v>123</v>
      </c>
    </row>
    <row r="273" s="14" customFormat="1">
      <c r="A273" s="14"/>
      <c r="B273" s="228"/>
      <c r="C273" s="229"/>
      <c r="D273" s="219" t="s">
        <v>135</v>
      </c>
      <c r="E273" s="230" t="s">
        <v>19</v>
      </c>
      <c r="F273" s="231" t="s">
        <v>77</v>
      </c>
      <c r="G273" s="229"/>
      <c r="H273" s="232">
        <v>1</v>
      </c>
      <c r="I273" s="233"/>
      <c r="J273" s="229"/>
      <c r="K273" s="229"/>
      <c r="L273" s="234"/>
      <c r="M273" s="235"/>
      <c r="N273" s="236"/>
      <c r="O273" s="236"/>
      <c r="P273" s="236"/>
      <c r="Q273" s="236"/>
      <c r="R273" s="236"/>
      <c r="S273" s="236"/>
      <c r="T273" s="23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38" t="s">
        <v>135</v>
      </c>
      <c r="AU273" s="238" t="s">
        <v>131</v>
      </c>
      <c r="AV273" s="14" t="s">
        <v>131</v>
      </c>
      <c r="AW273" s="14" t="s">
        <v>33</v>
      </c>
      <c r="AX273" s="14" t="s">
        <v>72</v>
      </c>
      <c r="AY273" s="238" t="s">
        <v>123</v>
      </c>
    </row>
    <row r="274" s="13" customFormat="1">
      <c r="A274" s="13"/>
      <c r="B274" s="217"/>
      <c r="C274" s="218"/>
      <c r="D274" s="219" t="s">
        <v>135</v>
      </c>
      <c r="E274" s="220" t="s">
        <v>19</v>
      </c>
      <c r="F274" s="221" t="s">
        <v>256</v>
      </c>
      <c r="G274" s="218"/>
      <c r="H274" s="220" t="s">
        <v>19</v>
      </c>
      <c r="I274" s="222"/>
      <c r="J274" s="218"/>
      <c r="K274" s="218"/>
      <c r="L274" s="223"/>
      <c r="M274" s="224"/>
      <c r="N274" s="225"/>
      <c r="O274" s="225"/>
      <c r="P274" s="225"/>
      <c r="Q274" s="225"/>
      <c r="R274" s="225"/>
      <c r="S274" s="225"/>
      <c r="T274" s="22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27" t="s">
        <v>135</v>
      </c>
      <c r="AU274" s="227" t="s">
        <v>131</v>
      </c>
      <c r="AV274" s="13" t="s">
        <v>77</v>
      </c>
      <c r="AW274" s="13" t="s">
        <v>33</v>
      </c>
      <c r="AX274" s="13" t="s">
        <v>72</v>
      </c>
      <c r="AY274" s="227" t="s">
        <v>123</v>
      </c>
    </row>
    <row r="275" s="14" customFormat="1">
      <c r="A275" s="14"/>
      <c r="B275" s="228"/>
      <c r="C275" s="229"/>
      <c r="D275" s="219" t="s">
        <v>135</v>
      </c>
      <c r="E275" s="230" t="s">
        <v>19</v>
      </c>
      <c r="F275" s="231" t="s">
        <v>131</v>
      </c>
      <c r="G275" s="229"/>
      <c r="H275" s="232">
        <v>2</v>
      </c>
      <c r="I275" s="233"/>
      <c r="J275" s="229"/>
      <c r="K275" s="229"/>
      <c r="L275" s="234"/>
      <c r="M275" s="235"/>
      <c r="N275" s="236"/>
      <c r="O275" s="236"/>
      <c r="P275" s="236"/>
      <c r="Q275" s="236"/>
      <c r="R275" s="236"/>
      <c r="S275" s="236"/>
      <c r="T275" s="23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38" t="s">
        <v>135</v>
      </c>
      <c r="AU275" s="238" t="s">
        <v>131</v>
      </c>
      <c r="AV275" s="14" t="s">
        <v>131</v>
      </c>
      <c r="AW275" s="14" t="s">
        <v>33</v>
      </c>
      <c r="AX275" s="14" t="s">
        <v>72</v>
      </c>
      <c r="AY275" s="238" t="s">
        <v>123</v>
      </c>
    </row>
    <row r="276" s="15" customFormat="1">
      <c r="A276" s="15"/>
      <c r="B276" s="239"/>
      <c r="C276" s="240"/>
      <c r="D276" s="219" t="s">
        <v>135</v>
      </c>
      <c r="E276" s="241" t="s">
        <v>19</v>
      </c>
      <c r="F276" s="242" t="s">
        <v>140</v>
      </c>
      <c r="G276" s="240"/>
      <c r="H276" s="243">
        <v>3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49" t="s">
        <v>135</v>
      </c>
      <c r="AU276" s="249" t="s">
        <v>131</v>
      </c>
      <c r="AV276" s="15" t="s">
        <v>130</v>
      </c>
      <c r="AW276" s="15" t="s">
        <v>33</v>
      </c>
      <c r="AX276" s="15" t="s">
        <v>77</v>
      </c>
      <c r="AY276" s="249" t="s">
        <v>123</v>
      </c>
    </row>
    <row r="277" s="2" customFormat="1" ht="16.5" customHeight="1">
      <c r="A277" s="40"/>
      <c r="B277" s="41"/>
      <c r="C277" s="199" t="s">
        <v>399</v>
      </c>
      <c r="D277" s="199" t="s">
        <v>125</v>
      </c>
      <c r="E277" s="200" t="s">
        <v>400</v>
      </c>
      <c r="F277" s="201" t="s">
        <v>401</v>
      </c>
      <c r="G277" s="202" t="s">
        <v>148</v>
      </c>
      <c r="H277" s="203">
        <v>356.80000000000001</v>
      </c>
      <c r="I277" s="204"/>
      <c r="J277" s="205">
        <f>ROUND(I277*H277,2)</f>
        <v>0</v>
      </c>
      <c r="K277" s="201" t="s">
        <v>249</v>
      </c>
      <c r="L277" s="46"/>
      <c r="M277" s="206" t="s">
        <v>19</v>
      </c>
      <c r="N277" s="207" t="s">
        <v>44</v>
      </c>
      <c r="O277" s="86"/>
      <c r="P277" s="208">
        <f>O277*H277</f>
        <v>0</v>
      </c>
      <c r="Q277" s="208">
        <v>0.0015</v>
      </c>
      <c r="R277" s="208">
        <f>Q277*H277</f>
        <v>0.53520000000000001</v>
      </c>
      <c r="S277" s="208">
        <v>0</v>
      </c>
      <c r="T277" s="209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0" t="s">
        <v>130</v>
      </c>
      <c r="AT277" s="210" t="s">
        <v>125</v>
      </c>
      <c r="AU277" s="210" t="s">
        <v>131</v>
      </c>
      <c r="AY277" s="19" t="s">
        <v>123</v>
      </c>
      <c r="BE277" s="211">
        <f>IF(N277="základní",J277,0)</f>
        <v>0</v>
      </c>
      <c r="BF277" s="211">
        <f>IF(N277="snížená",J277,0)</f>
        <v>0</v>
      </c>
      <c r="BG277" s="211">
        <f>IF(N277="zákl. přenesená",J277,0)</f>
        <v>0</v>
      </c>
      <c r="BH277" s="211">
        <f>IF(N277="sníž. přenesená",J277,0)</f>
        <v>0</v>
      </c>
      <c r="BI277" s="211">
        <f>IF(N277="nulová",J277,0)</f>
        <v>0</v>
      </c>
      <c r="BJ277" s="19" t="s">
        <v>131</v>
      </c>
      <c r="BK277" s="211">
        <f>ROUND(I277*H277,2)</f>
        <v>0</v>
      </c>
      <c r="BL277" s="19" t="s">
        <v>130</v>
      </c>
      <c r="BM277" s="210" t="s">
        <v>402</v>
      </c>
    </row>
    <row r="278" s="2" customFormat="1">
      <c r="A278" s="40"/>
      <c r="B278" s="41"/>
      <c r="C278" s="42"/>
      <c r="D278" s="212" t="s">
        <v>133</v>
      </c>
      <c r="E278" s="42"/>
      <c r="F278" s="213" t="s">
        <v>403</v>
      </c>
      <c r="G278" s="42"/>
      <c r="H278" s="42"/>
      <c r="I278" s="214"/>
      <c r="J278" s="42"/>
      <c r="K278" s="42"/>
      <c r="L278" s="46"/>
      <c r="M278" s="215"/>
      <c r="N278" s="216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133</v>
      </c>
      <c r="AU278" s="19" t="s">
        <v>131</v>
      </c>
    </row>
    <row r="279" s="14" customFormat="1">
      <c r="A279" s="14"/>
      <c r="B279" s="228"/>
      <c r="C279" s="229"/>
      <c r="D279" s="219" t="s">
        <v>135</v>
      </c>
      <c r="E279" s="230" t="s">
        <v>19</v>
      </c>
      <c r="F279" s="231" t="s">
        <v>404</v>
      </c>
      <c r="G279" s="229"/>
      <c r="H279" s="232">
        <v>9</v>
      </c>
      <c r="I279" s="233"/>
      <c r="J279" s="229"/>
      <c r="K279" s="229"/>
      <c r="L279" s="234"/>
      <c r="M279" s="235"/>
      <c r="N279" s="236"/>
      <c r="O279" s="236"/>
      <c r="P279" s="236"/>
      <c r="Q279" s="236"/>
      <c r="R279" s="236"/>
      <c r="S279" s="236"/>
      <c r="T279" s="23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38" t="s">
        <v>135</v>
      </c>
      <c r="AU279" s="238" t="s">
        <v>131</v>
      </c>
      <c r="AV279" s="14" t="s">
        <v>131</v>
      </c>
      <c r="AW279" s="14" t="s">
        <v>33</v>
      </c>
      <c r="AX279" s="14" t="s">
        <v>72</v>
      </c>
      <c r="AY279" s="238" t="s">
        <v>123</v>
      </c>
    </row>
    <row r="280" s="14" customFormat="1">
      <c r="A280" s="14"/>
      <c r="B280" s="228"/>
      <c r="C280" s="229"/>
      <c r="D280" s="219" t="s">
        <v>135</v>
      </c>
      <c r="E280" s="230" t="s">
        <v>19</v>
      </c>
      <c r="F280" s="231" t="s">
        <v>405</v>
      </c>
      <c r="G280" s="229"/>
      <c r="H280" s="232">
        <v>36</v>
      </c>
      <c r="I280" s="233"/>
      <c r="J280" s="229"/>
      <c r="K280" s="229"/>
      <c r="L280" s="234"/>
      <c r="M280" s="235"/>
      <c r="N280" s="236"/>
      <c r="O280" s="236"/>
      <c r="P280" s="236"/>
      <c r="Q280" s="236"/>
      <c r="R280" s="236"/>
      <c r="S280" s="236"/>
      <c r="T280" s="23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38" t="s">
        <v>135</v>
      </c>
      <c r="AU280" s="238" t="s">
        <v>131</v>
      </c>
      <c r="AV280" s="14" t="s">
        <v>131</v>
      </c>
      <c r="AW280" s="14" t="s">
        <v>33</v>
      </c>
      <c r="AX280" s="14" t="s">
        <v>72</v>
      </c>
      <c r="AY280" s="238" t="s">
        <v>123</v>
      </c>
    </row>
    <row r="281" s="14" customFormat="1">
      <c r="A281" s="14"/>
      <c r="B281" s="228"/>
      <c r="C281" s="229"/>
      <c r="D281" s="219" t="s">
        <v>135</v>
      </c>
      <c r="E281" s="230" t="s">
        <v>19</v>
      </c>
      <c r="F281" s="231" t="s">
        <v>406</v>
      </c>
      <c r="G281" s="229"/>
      <c r="H281" s="232">
        <v>84</v>
      </c>
      <c r="I281" s="233"/>
      <c r="J281" s="229"/>
      <c r="K281" s="229"/>
      <c r="L281" s="234"/>
      <c r="M281" s="235"/>
      <c r="N281" s="236"/>
      <c r="O281" s="236"/>
      <c r="P281" s="236"/>
      <c r="Q281" s="236"/>
      <c r="R281" s="236"/>
      <c r="S281" s="236"/>
      <c r="T281" s="23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38" t="s">
        <v>135</v>
      </c>
      <c r="AU281" s="238" t="s">
        <v>131</v>
      </c>
      <c r="AV281" s="14" t="s">
        <v>131</v>
      </c>
      <c r="AW281" s="14" t="s">
        <v>33</v>
      </c>
      <c r="AX281" s="14" t="s">
        <v>72</v>
      </c>
      <c r="AY281" s="238" t="s">
        <v>123</v>
      </c>
    </row>
    <row r="282" s="14" customFormat="1">
      <c r="A282" s="14"/>
      <c r="B282" s="228"/>
      <c r="C282" s="229"/>
      <c r="D282" s="219" t="s">
        <v>135</v>
      </c>
      <c r="E282" s="230" t="s">
        <v>19</v>
      </c>
      <c r="F282" s="231" t="s">
        <v>407</v>
      </c>
      <c r="G282" s="229"/>
      <c r="H282" s="232">
        <v>40.200000000000003</v>
      </c>
      <c r="I282" s="233"/>
      <c r="J282" s="229"/>
      <c r="K282" s="229"/>
      <c r="L282" s="234"/>
      <c r="M282" s="235"/>
      <c r="N282" s="236"/>
      <c r="O282" s="236"/>
      <c r="P282" s="236"/>
      <c r="Q282" s="236"/>
      <c r="R282" s="236"/>
      <c r="S282" s="236"/>
      <c r="T282" s="23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38" t="s">
        <v>135</v>
      </c>
      <c r="AU282" s="238" t="s">
        <v>131</v>
      </c>
      <c r="AV282" s="14" t="s">
        <v>131</v>
      </c>
      <c r="AW282" s="14" t="s">
        <v>33</v>
      </c>
      <c r="AX282" s="14" t="s">
        <v>72</v>
      </c>
      <c r="AY282" s="238" t="s">
        <v>123</v>
      </c>
    </row>
    <row r="283" s="14" customFormat="1">
      <c r="A283" s="14"/>
      <c r="B283" s="228"/>
      <c r="C283" s="229"/>
      <c r="D283" s="219" t="s">
        <v>135</v>
      </c>
      <c r="E283" s="230" t="s">
        <v>19</v>
      </c>
      <c r="F283" s="231" t="s">
        <v>408</v>
      </c>
      <c r="G283" s="229"/>
      <c r="H283" s="232">
        <v>184</v>
      </c>
      <c r="I283" s="233"/>
      <c r="J283" s="229"/>
      <c r="K283" s="229"/>
      <c r="L283" s="234"/>
      <c r="M283" s="235"/>
      <c r="N283" s="236"/>
      <c r="O283" s="236"/>
      <c r="P283" s="236"/>
      <c r="Q283" s="236"/>
      <c r="R283" s="236"/>
      <c r="S283" s="236"/>
      <c r="T283" s="23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38" t="s">
        <v>135</v>
      </c>
      <c r="AU283" s="238" t="s">
        <v>131</v>
      </c>
      <c r="AV283" s="14" t="s">
        <v>131</v>
      </c>
      <c r="AW283" s="14" t="s">
        <v>33</v>
      </c>
      <c r="AX283" s="14" t="s">
        <v>72</v>
      </c>
      <c r="AY283" s="238" t="s">
        <v>123</v>
      </c>
    </row>
    <row r="284" s="14" customFormat="1">
      <c r="A284" s="14"/>
      <c r="B284" s="228"/>
      <c r="C284" s="229"/>
      <c r="D284" s="219" t="s">
        <v>135</v>
      </c>
      <c r="E284" s="230" t="s">
        <v>19</v>
      </c>
      <c r="F284" s="231" t="s">
        <v>409</v>
      </c>
      <c r="G284" s="229"/>
      <c r="H284" s="232">
        <v>3.6000000000000001</v>
      </c>
      <c r="I284" s="233"/>
      <c r="J284" s="229"/>
      <c r="K284" s="229"/>
      <c r="L284" s="234"/>
      <c r="M284" s="235"/>
      <c r="N284" s="236"/>
      <c r="O284" s="236"/>
      <c r="P284" s="236"/>
      <c r="Q284" s="236"/>
      <c r="R284" s="236"/>
      <c r="S284" s="236"/>
      <c r="T284" s="23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38" t="s">
        <v>135</v>
      </c>
      <c r="AU284" s="238" t="s">
        <v>131</v>
      </c>
      <c r="AV284" s="14" t="s">
        <v>131</v>
      </c>
      <c r="AW284" s="14" t="s">
        <v>33</v>
      </c>
      <c r="AX284" s="14" t="s">
        <v>72</v>
      </c>
      <c r="AY284" s="238" t="s">
        <v>123</v>
      </c>
    </row>
    <row r="285" s="15" customFormat="1">
      <c r="A285" s="15"/>
      <c r="B285" s="239"/>
      <c r="C285" s="240"/>
      <c r="D285" s="219" t="s">
        <v>135</v>
      </c>
      <c r="E285" s="241" t="s">
        <v>19</v>
      </c>
      <c r="F285" s="242" t="s">
        <v>140</v>
      </c>
      <c r="G285" s="240"/>
      <c r="H285" s="243">
        <v>356.80000000000001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49" t="s">
        <v>135</v>
      </c>
      <c r="AU285" s="249" t="s">
        <v>131</v>
      </c>
      <c r="AV285" s="15" t="s">
        <v>130</v>
      </c>
      <c r="AW285" s="15" t="s">
        <v>33</v>
      </c>
      <c r="AX285" s="15" t="s">
        <v>77</v>
      </c>
      <c r="AY285" s="249" t="s">
        <v>123</v>
      </c>
    </row>
    <row r="286" s="2" customFormat="1" ht="16.5" customHeight="1">
      <c r="A286" s="40"/>
      <c r="B286" s="41"/>
      <c r="C286" s="199" t="s">
        <v>410</v>
      </c>
      <c r="D286" s="199" t="s">
        <v>125</v>
      </c>
      <c r="E286" s="200" t="s">
        <v>411</v>
      </c>
      <c r="F286" s="201" t="s">
        <v>412</v>
      </c>
      <c r="G286" s="202" t="s">
        <v>128</v>
      </c>
      <c r="H286" s="203">
        <v>961.505</v>
      </c>
      <c r="I286" s="204"/>
      <c r="J286" s="205">
        <f>ROUND(I286*H286,2)</f>
        <v>0</v>
      </c>
      <c r="K286" s="201" t="s">
        <v>249</v>
      </c>
      <c r="L286" s="46"/>
      <c r="M286" s="206" t="s">
        <v>19</v>
      </c>
      <c r="N286" s="207" t="s">
        <v>44</v>
      </c>
      <c r="O286" s="86"/>
      <c r="P286" s="208">
        <f>O286*H286</f>
        <v>0</v>
      </c>
      <c r="Q286" s="208">
        <v>0</v>
      </c>
      <c r="R286" s="208">
        <f>Q286*H286</f>
        <v>0</v>
      </c>
      <c r="S286" s="208">
        <v>0</v>
      </c>
      <c r="T286" s="209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0" t="s">
        <v>130</v>
      </c>
      <c r="AT286" s="210" t="s">
        <v>125</v>
      </c>
      <c r="AU286" s="210" t="s">
        <v>131</v>
      </c>
      <c r="AY286" s="19" t="s">
        <v>123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19" t="s">
        <v>131</v>
      </c>
      <c r="BK286" s="211">
        <f>ROUND(I286*H286,2)</f>
        <v>0</v>
      </c>
      <c r="BL286" s="19" t="s">
        <v>130</v>
      </c>
      <c r="BM286" s="210" t="s">
        <v>413</v>
      </c>
    </row>
    <row r="287" s="2" customFormat="1">
      <c r="A287" s="40"/>
      <c r="B287" s="41"/>
      <c r="C287" s="42"/>
      <c r="D287" s="212" t="s">
        <v>133</v>
      </c>
      <c r="E287" s="42"/>
      <c r="F287" s="213" t="s">
        <v>414</v>
      </c>
      <c r="G287" s="42"/>
      <c r="H287" s="42"/>
      <c r="I287" s="214"/>
      <c r="J287" s="42"/>
      <c r="K287" s="42"/>
      <c r="L287" s="46"/>
      <c r="M287" s="215"/>
      <c r="N287" s="216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133</v>
      </c>
      <c r="AU287" s="19" t="s">
        <v>131</v>
      </c>
    </row>
    <row r="288" s="14" customFormat="1">
      <c r="A288" s="14"/>
      <c r="B288" s="228"/>
      <c r="C288" s="229"/>
      <c r="D288" s="219" t="s">
        <v>135</v>
      </c>
      <c r="E288" s="230" t="s">
        <v>19</v>
      </c>
      <c r="F288" s="231" t="s">
        <v>415</v>
      </c>
      <c r="G288" s="229"/>
      <c r="H288" s="232">
        <v>407.14800000000002</v>
      </c>
      <c r="I288" s="233"/>
      <c r="J288" s="229"/>
      <c r="K288" s="229"/>
      <c r="L288" s="234"/>
      <c r="M288" s="235"/>
      <c r="N288" s="236"/>
      <c r="O288" s="236"/>
      <c r="P288" s="236"/>
      <c r="Q288" s="236"/>
      <c r="R288" s="236"/>
      <c r="S288" s="236"/>
      <c r="T288" s="23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38" t="s">
        <v>135</v>
      </c>
      <c r="AU288" s="238" t="s">
        <v>131</v>
      </c>
      <c r="AV288" s="14" t="s">
        <v>131</v>
      </c>
      <c r="AW288" s="14" t="s">
        <v>33</v>
      </c>
      <c r="AX288" s="14" t="s">
        <v>72</v>
      </c>
      <c r="AY288" s="238" t="s">
        <v>123</v>
      </c>
    </row>
    <row r="289" s="14" customFormat="1">
      <c r="A289" s="14"/>
      <c r="B289" s="228"/>
      <c r="C289" s="229"/>
      <c r="D289" s="219" t="s">
        <v>135</v>
      </c>
      <c r="E289" s="230" t="s">
        <v>19</v>
      </c>
      <c r="F289" s="231" t="s">
        <v>416</v>
      </c>
      <c r="G289" s="229"/>
      <c r="H289" s="232">
        <v>411.07799999999997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38" t="s">
        <v>135</v>
      </c>
      <c r="AU289" s="238" t="s">
        <v>131</v>
      </c>
      <c r="AV289" s="14" t="s">
        <v>131</v>
      </c>
      <c r="AW289" s="14" t="s">
        <v>33</v>
      </c>
      <c r="AX289" s="14" t="s">
        <v>72</v>
      </c>
      <c r="AY289" s="238" t="s">
        <v>123</v>
      </c>
    </row>
    <row r="290" s="14" customFormat="1">
      <c r="A290" s="14"/>
      <c r="B290" s="228"/>
      <c r="C290" s="229"/>
      <c r="D290" s="219" t="s">
        <v>135</v>
      </c>
      <c r="E290" s="230" t="s">
        <v>19</v>
      </c>
      <c r="F290" s="231" t="s">
        <v>417</v>
      </c>
      <c r="G290" s="229"/>
      <c r="H290" s="232">
        <v>112.554</v>
      </c>
      <c r="I290" s="233"/>
      <c r="J290" s="229"/>
      <c r="K290" s="229"/>
      <c r="L290" s="234"/>
      <c r="M290" s="235"/>
      <c r="N290" s="236"/>
      <c r="O290" s="236"/>
      <c r="P290" s="236"/>
      <c r="Q290" s="236"/>
      <c r="R290" s="236"/>
      <c r="S290" s="236"/>
      <c r="T290" s="23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38" t="s">
        <v>135</v>
      </c>
      <c r="AU290" s="238" t="s">
        <v>131</v>
      </c>
      <c r="AV290" s="14" t="s">
        <v>131</v>
      </c>
      <c r="AW290" s="14" t="s">
        <v>33</v>
      </c>
      <c r="AX290" s="14" t="s">
        <v>72</v>
      </c>
      <c r="AY290" s="238" t="s">
        <v>123</v>
      </c>
    </row>
    <row r="291" s="14" customFormat="1">
      <c r="A291" s="14"/>
      <c r="B291" s="228"/>
      <c r="C291" s="229"/>
      <c r="D291" s="219" t="s">
        <v>135</v>
      </c>
      <c r="E291" s="230" t="s">
        <v>19</v>
      </c>
      <c r="F291" s="231" t="s">
        <v>417</v>
      </c>
      <c r="G291" s="229"/>
      <c r="H291" s="232">
        <v>112.554</v>
      </c>
      <c r="I291" s="233"/>
      <c r="J291" s="229"/>
      <c r="K291" s="229"/>
      <c r="L291" s="234"/>
      <c r="M291" s="235"/>
      <c r="N291" s="236"/>
      <c r="O291" s="236"/>
      <c r="P291" s="236"/>
      <c r="Q291" s="236"/>
      <c r="R291" s="236"/>
      <c r="S291" s="236"/>
      <c r="T291" s="23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38" t="s">
        <v>135</v>
      </c>
      <c r="AU291" s="238" t="s">
        <v>131</v>
      </c>
      <c r="AV291" s="14" t="s">
        <v>131</v>
      </c>
      <c r="AW291" s="14" t="s">
        <v>33</v>
      </c>
      <c r="AX291" s="14" t="s">
        <v>72</v>
      </c>
      <c r="AY291" s="238" t="s">
        <v>123</v>
      </c>
    </row>
    <row r="292" s="14" customFormat="1">
      <c r="A292" s="14"/>
      <c r="B292" s="228"/>
      <c r="C292" s="229"/>
      <c r="D292" s="219" t="s">
        <v>135</v>
      </c>
      <c r="E292" s="230" t="s">
        <v>19</v>
      </c>
      <c r="F292" s="231" t="s">
        <v>418</v>
      </c>
      <c r="G292" s="229"/>
      <c r="H292" s="232">
        <v>1.294</v>
      </c>
      <c r="I292" s="233"/>
      <c r="J292" s="229"/>
      <c r="K292" s="229"/>
      <c r="L292" s="234"/>
      <c r="M292" s="235"/>
      <c r="N292" s="236"/>
      <c r="O292" s="236"/>
      <c r="P292" s="236"/>
      <c r="Q292" s="236"/>
      <c r="R292" s="236"/>
      <c r="S292" s="236"/>
      <c r="T292" s="23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38" t="s">
        <v>135</v>
      </c>
      <c r="AU292" s="238" t="s">
        <v>131</v>
      </c>
      <c r="AV292" s="14" t="s">
        <v>131</v>
      </c>
      <c r="AW292" s="14" t="s">
        <v>33</v>
      </c>
      <c r="AX292" s="14" t="s">
        <v>72</v>
      </c>
      <c r="AY292" s="238" t="s">
        <v>123</v>
      </c>
    </row>
    <row r="293" s="14" customFormat="1">
      <c r="A293" s="14"/>
      <c r="B293" s="228"/>
      <c r="C293" s="229"/>
      <c r="D293" s="219" t="s">
        <v>135</v>
      </c>
      <c r="E293" s="230" t="s">
        <v>19</v>
      </c>
      <c r="F293" s="231" t="s">
        <v>419</v>
      </c>
      <c r="G293" s="229"/>
      <c r="H293" s="232">
        <v>10.4</v>
      </c>
      <c r="I293" s="233"/>
      <c r="J293" s="229"/>
      <c r="K293" s="229"/>
      <c r="L293" s="234"/>
      <c r="M293" s="235"/>
      <c r="N293" s="236"/>
      <c r="O293" s="236"/>
      <c r="P293" s="236"/>
      <c r="Q293" s="236"/>
      <c r="R293" s="236"/>
      <c r="S293" s="236"/>
      <c r="T293" s="23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38" t="s">
        <v>135</v>
      </c>
      <c r="AU293" s="238" t="s">
        <v>131</v>
      </c>
      <c r="AV293" s="14" t="s">
        <v>131</v>
      </c>
      <c r="AW293" s="14" t="s">
        <v>33</v>
      </c>
      <c r="AX293" s="14" t="s">
        <v>72</v>
      </c>
      <c r="AY293" s="238" t="s">
        <v>123</v>
      </c>
    </row>
    <row r="294" s="14" customFormat="1">
      <c r="A294" s="14"/>
      <c r="B294" s="228"/>
      <c r="C294" s="229"/>
      <c r="D294" s="219" t="s">
        <v>135</v>
      </c>
      <c r="E294" s="230" t="s">
        <v>19</v>
      </c>
      <c r="F294" s="231" t="s">
        <v>420</v>
      </c>
      <c r="G294" s="229"/>
      <c r="H294" s="232">
        <v>2.3999999999999999</v>
      </c>
      <c r="I294" s="233"/>
      <c r="J294" s="229"/>
      <c r="K294" s="229"/>
      <c r="L294" s="234"/>
      <c r="M294" s="235"/>
      <c r="N294" s="236"/>
      <c r="O294" s="236"/>
      <c r="P294" s="236"/>
      <c r="Q294" s="236"/>
      <c r="R294" s="236"/>
      <c r="S294" s="236"/>
      <c r="T294" s="23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38" t="s">
        <v>135</v>
      </c>
      <c r="AU294" s="238" t="s">
        <v>131</v>
      </c>
      <c r="AV294" s="14" t="s">
        <v>131</v>
      </c>
      <c r="AW294" s="14" t="s">
        <v>33</v>
      </c>
      <c r="AX294" s="14" t="s">
        <v>72</v>
      </c>
      <c r="AY294" s="238" t="s">
        <v>123</v>
      </c>
    </row>
    <row r="295" s="14" customFormat="1">
      <c r="A295" s="14"/>
      <c r="B295" s="228"/>
      <c r="C295" s="229"/>
      <c r="D295" s="219" t="s">
        <v>135</v>
      </c>
      <c r="E295" s="230" t="s">
        <v>19</v>
      </c>
      <c r="F295" s="231" t="s">
        <v>421</v>
      </c>
      <c r="G295" s="229"/>
      <c r="H295" s="232">
        <v>7.7699999999999996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38" t="s">
        <v>135</v>
      </c>
      <c r="AU295" s="238" t="s">
        <v>131</v>
      </c>
      <c r="AV295" s="14" t="s">
        <v>131</v>
      </c>
      <c r="AW295" s="14" t="s">
        <v>33</v>
      </c>
      <c r="AX295" s="14" t="s">
        <v>72</v>
      </c>
      <c r="AY295" s="238" t="s">
        <v>123</v>
      </c>
    </row>
    <row r="296" s="14" customFormat="1">
      <c r="A296" s="14"/>
      <c r="B296" s="228"/>
      <c r="C296" s="229"/>
      <c r="D296" s="219" t="s">
        <v>135</v>
      </c>
      <c r="E296" s="230" t="s">
        <v>19</v>
      </c>
      <c r="F296" s="231" t="s">
        <v>347</v>
      </c>
      <c r="G296" s="229"/>
      <c r="H296" s="232">
        <v>1.8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38" t="s">
        <v>135</v>
      </c>
      <c r="AU296" s="238" t="s">
        <v>131</v>
      </c>
      <c r="AV296" s="14" t="s">
        <v>131</v>
      </c>
      <c r="AW296" s="14" t="s">
        <v>33</v>
      </c>
      <c r="AX296" s="14" t="s">
        <v>72</v>
      </c>
      <c r="AY296" s="238" t="s">
        <v>123</v>
      </c>
    </row>
    <row r="297" s="14" customFormat="1">
      <c r="A297" s="14"/>
      <c r="B297" s="228"/>
      <c r="C297" s="229"/>
      <c r="D297" s="219" t="s">
        <v>135</v>
      </c>
      <c r="E297" s="230" t="s">
        <v>19</v>
      </c>
      <c r="F297" s="231" t="s">
        <v>348</v>
      </c>
      <c r="G297" s="229"/>
      <c r="H297" s="232">
        <v>10.800000000000001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38" t="s">
        <v>135</v>
      </c>
      <c r="AU297" s="238" t="s">
        <v>131</v>
      </c>
      <c r="AV297" s="14" t="s">
        <v>131</v>
      </c>
      <c r="AW297" s="14" t="s">
        <v>33</v>
      </c>
      <c r="AX297" s="14" t="s">
        <v>72</v>
      </c>
      <c r="AY297" s="238" t="s">
        <v>123</v>
      </c>
    </row>
    <row r="298" s="14" customFormat="1">
      <c r="A298" s="14"/>
      <c r="B298" s="228"/>
      <c r="C298" s="229"/>
      <c r="D298" s="219" t="s">
        <v>135</v>
      </c>
      <c r="E298" s="230" t="s">
        <v>19</v>
      </c>
      <c r="F298" s="231" t="s">
        <v>422</v>
      </c>
      <c r="G298" s="229"/>
      <c r="H298" s="232">
        <v>-1.8899999999999999</v>
      </c>
      <c r="I298" s="233"/>
      <c r="J298" s="229"/>
      <c r="K298" s="229"/>
      <c r="L298" s="234"/>
      <c r="M298" s="235"/>
      <c r="N298" s="236"/>
      <c r="O298" s="236"/>
      <c r="P298" s="236"/>
      <c r="Q298" s="236"/>
      <c r="R298" s="236"/>
      <c r="S298" s="236"/>
      <c r="T298" s="23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38" t="s">
        <v>135</v>
      </c>
      <c r="AU298" s="238" t="s">
        <v>131</v>
      </c>
      <c r="AV298" s="14" t="s">
        <v>131</v>
      </c>
      <c r="AW298" s="14" t="s">
        <v>33</v>
      </c>
      <c r="AX298" s="14" t="s">
        <v>72</v>
      </c>
      <c r="AY298" s="238" t="s">
        <v>123</v>
      </c>
    </row>
    <row r="299" s="14" customFormat="1">
      <c r="A299" s="14"/>
      <c r="B299" s="228"/>
      <c r="C299" s="229"/>
      <c r="D299" s="219" t="s">
        <v>135</v>
      </c>
      <c r="E299" s="230" t="s">
        <v>19</v>
      </c>
      <c r="F299" s="231" t="s">
        <v>423</v>
      </c>
      <c r="G299" s="229"/>
      <c r="H299" s="232">
        <v>-39.600000000000001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38" t="s">
        <v>135</v>
      </c>
      <c r="AU299" s="238" t="s">
        <v>131</v>
      </c>
      <c r="AV299" s="14" t="s">
        <v>131</v>
      </c>
      <c r="AW299" s="14" t="s">
        <v>33</v>
      </c>
      <c r="AX299" s="14" t="s">
        <v>72</v>
      </c>
      <c r="AY299" s="238" t="s">
        <v>123</v>
      </c>
    </row>
    <row r="300" s="14" customFormat="1">
      <c r="A300" s="14"/>
      <c r="B300" s="228"/>
      <c r="C300" s="229"/>
      <c r="D300" s="219" t="s">
        <v>135</v>
      </c>
      <c r="E300" s="230" t="s">
        <v>19</v>
      </c>
      <c r="F300" s="231" t="s">
        <v>424</v>
      </c>
      <c r="G300" s="229"/>
      <c r="H300" s="232">
        <v>-3.2400000000000002</v>
      </c>
      <c r="I300" s="233"/>
      <c r="J300" s="229"/>
      <c r="K300" s="229"/>
      <c r="L300" s="234"/>
      <c r="M300" s="235"/>
      <c r="N300" s="236"/>
      <c r="O300" s="236"/>
      <c r="P300" s="236"/>
      <c r="Q300" s="236"/>
      <c r="R300" s="236"/>
      <c r="S300" s="236"/>
      <c r="T300" s="23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38" t="s">
        <v>135</v>
      </c>
      <c r="AU300" s="238" t="s">
        <v>131</v>
      </c>
      <c r="AV300" s="14" t="s">
        <v>131</v>
      </c>
      <c r="AW300" s="14" t="s">
        <v>33</v>
      </c>
      <c r="AX300" s="14" t="s">
        <v>72</v>
      </c>
      <c r="AY300" s="238" t="s">
        <v>123</v>
      </c>
    </row>
    <row r="301" s="14" customFormat="1">
      <c r="A301" s="14"/>
      <c r="B301" s="228"/>
      <c r="C301" s="229"/>
      <c r="D301" s="219" t="s">
        <v>135</v>
      </c>
      <c r="E301" s="230" t="s">
        <v>19</v>
      </c>
      <c r="F301" s="231" t="s">
        <v>425</v>
      </c>
      <c r="G301" s="229"/>
      <c r="H301" s="232">
        <v>-23.399999999999999</v>
      </c>
      <c r="I301" s="233"/>
      <c r="J301" s="229"/>
      <c r="K301" s="229"/>
      <c r="L301" s="234"/>
      <c r="M301" s="235"/>
      <c r="N301" s="236"/>
      <c r="O301" s="236"/>
      <c r="P301" s="236"/>
      <c r="Q301" s="236"/>
      <c r="R301" s="236"/>
      <c r="S301" s="236"/>
      <c r="T301" s="23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38" t="s">
        <v>135</v>
      </c>
      <c r="AU301" s="238" t="s">
        <v>131</v>
      </c>
      <c r="AV301" s="14" t="s">
        <v>131</v>
      </c>
      <c r="AW301" s="14" t="s">
        <v>33</v>
      </c>
      <c r="AX301" s="14" t="s">
        <v>72</v>
      </c>
      <c r="AY301" s="238" t="s">
        <v>123</v>
      </c>
    </row>
    <row r="302" s="14" customFormat="1">
      <c r="A302" s="14"/>
      <c r="B302" s="228"/>
      <c r="C302" s="229"/>
      <c r="D302" s="219" t="s">
        <v>135</v>
      </c>
      <c r="E302" s="230" t="s">
        <v>19</v>
      </c>
      <c r="F302" s="231" t="s">
        <v>254</v>
      </c>
      <c r="G302" s="229"/>
      <c r="H302" s="232">
        <v>-3.9100000000000001</v>
      </c>
      <c r="I302" s="233"/>
      <c r="J302" s="229"/>
      <c r="K302" s="229"/>
      <c r="L302" s="234"/>
      <c r="M302" s="235"/>
      <c r="N302" s="236"/>
      <c r="O302" s="236"/>
      <c r="P302" s="236"/>
      <c r="Q302" s="236"/>
      <c r="R302" s="236"/>
      <c r="S302" s="236"/>
      <c r="T302" s="23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38" t="s">
        <v>135</v>
      </c>
      <c r="AU302" s="238" t="s">
        <v>131</v>
      </c>
      <c r="AV302" s="14" t="s">
        <v>131</v>
      </c>
      <c r="AW302" s="14" t="s">
        <v>33</v>
      </c>
      <c r="AX302" s="14" t="s">
        <v>72</v>
      </c>
      <c r="AY302" s="238" t="s">
        <v>123</v>
      </c>
    </row>
    <row r="303" s="14" customFormat="1">
      <c r="A303" s="14"/>
      <c r="B303" s="228"/>
      <c r="C303" s="229"/>
      <c r="D303" s="219" t="s">
        <v>135</v>
      </c>
      <c r="E303" s="230" t="s">
        <v>19</v>
      </c>
      <c r="F303" s="231" t="s">
        <v>426</v>
      </c>
      <c r="G303" s="229"/>
      <c r="H303" s="232">
        <v>-84</v>
      </c>
      <c r="I303" s="233"/>
      <c r="J303" s="229"/>
      <c r="K303" s="229"/>
      <c r="L303" s="234"/>
      <c r="M303" s="235"/>
      <c r="N303" s="236"/>
      <c r="O303" s="236"/>
      <c r="P303" s="236"/>
      <c r="Q303" s="236"/>
      <c r="R303" s="236"/>
      <c r="S303" s="236"/>
      <c r="T303" s="23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38" t="s">
        <v>135</v>
      </c>
      <c r="AU303" s="238" t="s">
        <v>131</v>
      </c>
      <c r="AV303" s="14" t="s">
        <v>131</v>
      </c>
      <c r="AW303" s="14" t="s">
        <v>33</v>
      </c>
      <c r="AX303" s="14" t="s">
        <v>72</v>
      </c>
      <c r="AY303" s="238" t="s">
        <v>123</v>
      </c>
    </row>
    <row r="304" s="14" customFormat="1">
      <c r="A304" s="14"/>
      <c r="B304" s="228"/>
      <c r="C304" s="229"/>
      <c r="D304" s="219" t="s">
        <v>135</v>
      </c>
      <c r="E304" s="230" t="s">
        <v>19</v>
      </c>
      <c r="F304" s="231" t="s">
        <v>427</v>
      </c>
      <c r="G304" s="229"/>
      <c r="H304" s="232">
        <v>-7.2000000000000002</v>
      </c>
      <c r="I304" s="233"/>
      <c r="J304" s="229"/>
      <c r="K304" s="229"/>
      <c r="L304" s="234"/>
      <c r="M304" s="235"/>
      <c r="N304" s="236"/>
      <c r="O304" s="236"/>
      <c r="P304" s="236"/>
      <c r="Q304" s="236"/>
      <c r="R304" s="236"/>
      <c r="S304" s="236"/>
      <c r="T304" s="23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38" t="s">
        <v>135</v>
      </c>
      <c r="AU304" s="238" t="s">
        <v>131</v>
      </c>
      <c r="AV304" s="14" t="s">
        <v>131</v>
      </c>
      <c r="AW304" s="14" t="s">
        <v>33</v>
      </c>
      <c r="AX304" s="14" t="s">
        <v>72</v>
      </c>
      <c r="AY304" s="238" t="s">
        <v>123</v>
      </c>
    </row>
    <row r="305" s="14" customFormat="1">
      <c r="A305" s="14"/>
      <c r="B305" s="228"/>
      <c r="C305" s="229"/>
      <c r="D305" s="219" t="s">
        <v>135</v>
      </c>
      <c r="E305" s="230" t="s">
        <v>19</v>
      </c>
      <c r="F305" s="231" t="s">
        <v>428</v>
      </c>
      <c r="G305" s="229"/>
      <c r="H305" s="232">
        <v>-1.44</v>
      </c>
      <c r="I305" s="233"/>
      <c r="J305" s="229"/>
      <c r="K305" s="229"/>
      <c r="L305" s="234"/>
      <c r="M305" s="235"/>
      <c r="N305" s="236"/>
      <c r="O305" s="236"/>
      <c r="P305" s="236"/>
      <c r="Q305" s="236"/>
      <c r="R305" s="236"/>
      <c r="S305" s="236"/>
      <c r="T305" s="23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38" t="s">
        <v>135</v>
      </c>
      <c r="AU305" s="238" t="s">
        <v>131</v>
      </c>
      <c r="AV305" s="14" t="s">
        <v>131</v>
      </c>
      <c r="AW305" s="14" t="s">
        <v>33</v>
      </c>
      <c r="AX305" s="14" t="s">
        <v>72</v>
      </c>
      <c r="AY305" s="238" t="s">
        <v>123</v>
      </c>
    </row>
    <row r="306" s="14" customFormat="1">
      <c r="A306" s="14"/>
      <c r="B306" s="228"/>
      <c r="C306" s="229"/>
      <c r="D306" s="219" t="s">
        <v>135</v>
      </c>
      <c r="E306" s="230" t="s">
        <v>19</v>
      </c>
      <c r="F306" s="231" t="s">
        <v>429</v>
      </c>
      <c r="G306" s="229"/>
      <c r="H306" s="232">
        <v>2.25</v>
      </c>
      <c r="I306" s="233"/>
      <c r="J306" s="229"/>
      <c r="K306" s="229"/>
      <c r="L306" s="234"/>
      <c r="M306" s="235"/>
      <c r="N306" s="236"/>
      <c r="O306" s="236"/>
      <c r="P306" s="236"/>
      <c r="Q306" s="236"/>
      <c r="R306" s="236"/>
      <c r="S306" s="236"/>
      <c r="T306" s="23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38" t="s">
        <v>135</v>
      </c>
      <c r="AU306" s="238" t="s">
        <v>131</v>
      </c>
      <c r="AV306" s="14" t="s">
        <v>131</v>
      </c>
      <c r="AW306" s="14" t="s">
        <v>33</v>
      </c>
      <c r="AX306" s="14" t="s">
        <v>72</v>
      </c>
      <c r="AY306" s="238" t="s">
        <v>123</v>
      </c>
    </row>
    <row r="307" s="14" customFormat="1">
      <c r="A307" s="14"/>
      <c r="B307" s="228"/>
      <c r="C307" s="229"/>
      <c r="D307" s="219" t="s">
        <v>135</v>
      </c>
      <c r="E307" s="230" t="s">
        <v>19</v>
      </c>
      <c r="F307" s="231" t="s">
        <v>430</v>
      </c>
      <c r="G307" s="229"/>
      <c r="H307" s="232">
        <v>7.7999999999999998</v>
      </c>
      <c r="I307" s="233"/>
      <c r="J307" s="229"/>
      <c r="K307" s="229"/>
      <c r="L307" s="234"/>
      <c r="M307" s="235"/>
      <c r="N307" s="236"/>
      <c r="O307" s="236"/>
      <c r="P307" s="236"/>
      <c r="Q307" s="236"/>
      <c r="R307" s="236"/>
      <c r="S307" s="236"/>
      <c r="T307" s="23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38" t="s">
        <v>135</v>
      </c>
      <c r="AU307" s="238" t="s">
        <v>131</v>
      </c>
      <c r="AV307" s="14" t="s">
        <v>131</v>
      </c>
      <c r="AW307" s="14" t="s">
        <v>33</v>
      </c>
      <c r="AX307" s="14" t="s">
        <v>72</v>
      </c>
      <c r="AY307" s="238" t="s">
        <v>123</v>
      </c>
    </row>
    <row r="308" s="14" customFormat="1">
      <c r="A308" s="14"/>
      <c r="B308" s="228"/>
      <c r="C308" s="229"/>
      <c r="D308" s="219" t="s">
        <v>135</v>
      </c>
      <c r="E308" s="230" t="s">
        <v>19</v>
      </c>
      <c r="F308" s="231" t="s">
        <v>431</v>
      </c>
      <c r="G308" s="229"/>
      <c r="H308" s="232">
        <v>11.087999999999999</v>
      </c>
      <c r="I308" s="233"/>
      <c r="J308" s="229"/>
      <c r="K308" s="229"/>
      <c r="L308" s="234"/>
      <c r="M308" s="235"/>
      <c r="N308" s="236"/>
      <c r="O308" s="236"/>
      <c r="P308" s="236"/>
      <c r="Q308" s="236"/>
      <c r="R308" s="236"/>
      <c r="S308" s="236"/>
      <c r="T308" s="23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38" t="s">
        <v>135</v>
      </c>
      <c r="AU308" s="238" t="s">
        <v>131</v>
      </c>
      <c r="AV308" s="14" t="s">
        <v>131</v>
      </c>
      <c r="AW308" s="14" t="s">
        <v>33</v>
      </c>
      <c r="AX308" s="14" t="s">
        <v>72</v>
      </c>
      <c r="AY308" s="238" t="s">
        <v>123</v>
      </c>
    </row>
    <row r="309" s="14" customFormat="1">
      <c r="A309" s="14"/>
      <c r="B309" s="228"/>
      <c r="C309" s="229"/>
      <c r="D309" s="219" t="s">
        <v>135</v>
      </c>
      <c r="E309" s="230" t="s">
        <v>19</v>
      </c>
      <c r="F309" s="231" t="s">
        <v>432</v>
      </c>
      <c r="G309" s="229"/>
      <c r="H309" s="232">
        <v>1.0800000000000001</v>
      </c>
      <c r="I309" s="233"/>
      <c r="J309" s="229"/>
      <c r="K309" s="229"/>
      <c r="L309" s="234"/>
      <c r="M309" s="235"/>
      <c r="N309" s="236"/>
      <c r="O309" s="236"/>
      <c r="P309" s="236"/>
      <c r="Q309" s="236"/>
      <c r="R309" s="236"/>
      <c r="S309" s="236"/>
      <c r="T309" s="23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38" t="s">
        <v>135</v>
      </c>
      <c r="AU309" s="238" t="s">
        <v>131</v>
      </c>
      <c r="AV309" s="14" t="s">
        <v>131</v>
      </c>
      <c r="AW309" s="14" t="s">
        <v>33</v>
      </c>
      <c r="AX309" s="14" t="s">
        <v>72</v>
      </c>
      <c r="AY309" s="238" t="s">
        <v>123</v>
      </c>
    </row>
    <row r="310" s="14" customFormat="1">
      <c r="A310" s="14"/>
      <c r="B310" s="228"/>
      <c r="C310" s="229"/>
      <c r="D310" s="219" t="s">
        <v>135</v>
      </c>
      <c r="E310" s="230" t="s">
        <v>19</v>
      </c>
      <c r="F310" s="231" t="s">
        <v>433</v>
      </c>
      <c r="G310" s="229"/>
      <c r="H310" s="232">
        <v>0.315</v>
      </c>
      <c r="I310" s="233"/>
      <c r="J310" s="229"/>
      <c r="K310" s="229"/>
      <c r="L310" s="234"/>
      <c r="M310" s="235"/>
      <c r="N310" s="236"/>
      <c r="O310" s="236"/>
      <c r="P310" s="236"/>
      <c r="Q310" s="236"/>
      <c r="R310" s="236"/>
      <c r="S310" s="236"/>
      <c r="T310" s="23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38" t="s">
        <v>135</v>
      </c>
      <c r="AU310" s="238" t="s">
        <v>131</v>
      </c>
      <c r="AV310" s="14" t="s">
        <v>131</v>
      </c>
      <c r="AW310" s="14" t="s">
        <v>33</v>
      </c>
      <c r="AX310" s="14" t="s">
        <v>72</v>
      </c>
      <c r="AY310" s="238" t="s">
        <v>123</v>
      </c>
    </row>
    <row r="311" s="14" customFormat="1">
      <c r="A311" s="14"/>
      <c r="B311" s="228"/>
      <c r="C311" s="229"/>
      <c r="D311" s="219" t="s">
        <v>135</v>
      </c>
      <c r="E311" s="230" t="s">
        <v>19</v>
      </c>
      <c r="F311" s="231" t="s">
        <v>434</v>
      </c>
      <c r="G311" s="229"/>
      <c r="H311" s="232">
        <v>20</v>
      </c>
      <c r="I311" s="233"/>
      <c r="J311" s="229"/>
      <c r="K311" s="229"/>
      <c r="L311" s="234"/>
      <c r="M311" s="235"/>
      <c r="N311" s="236"/>
      <c r="O311" s="236"/>
      <c r="P311" s="236"/>
      <c r="Q311" s="236"/>
      <c r="R311" s="236"/>
      <c r="S311" s="236"/>
      <c r="T311" s="23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38" t="s">
        <v>135</v>
      </c>
      <c r="AU311" s="238" t="s">
        <v>131</v>
      </c>
      <c r="AV311" s="14" t="s">
        <v>131</v>
      </c>
      <c r="AW311" s="14" t="s">
        <v>33</v>
      </c>
      <c r="AX311" s="14" t="s">
        <v>72</v>
      </c>
      <c r="AY311" s="238" t="s">
        <v>123</v>
      </c>
    </row>
    <row r="312" s="14" customFormat="1">
      <c r="A312" s="14"/>
      <c r="B312" s="228"/>
      <c r="C312" s="229"/>
      <c r="D312" s="219" t="s">
        <v>135</v>
      </c>
      <c r="E312" s="230" t="s">
        <v>19</v>
      </c>
      <c r="F312" s="231" t="s">
        <v>435</v>
      </c>
      <c r="G312" s="229"/>
      <c r="H312" s="232">
        <v>1.296</v>
      </c>
      <c r="I312" s="233"/>
      <c r="J312" s="229"/>
      <c r="K312" s="229"/>
      <c r="L312" s="234"/>
      <c r="M312" s="235"/>
      <c r="N312" s="236"/>
      <c r="O312" s="236"/>
      <c r="P312" s="236"/>
      <c r="Q312" s="236"/>
      <c r="R312" s="236"/>
      <c r="S312" s="236"/>
      <c r="T312" s="23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38" t="s">
        <v>135</v>
      </c>
      <c r="AU312" s="238" t="s">
        <v>131</v>
      </c>
      <c r="AV312" s="14" t="s">
        <v>131</v>
      </c>
      <c r="AW312" s="14" t="s">
        <v>33</v>
      </c>
      <c r="AX312" s="14" t="s">
        <v>72</v>
      </c>
      <c r="AY312" s="238" t="s">
        <v>123</v>
      </c>
    </row>
    <row r="313" s="14" customFormat="1">
      <c r="A313" s="14"/>
      <c r="B313" s="228"/>
      <c r="C313" s="229"/>
      <c r="D313" s="219" t="s">
        <v>135</v>
      </c>
      <c r="E313" s="230" t="s">
        <v>19</v>
      </c>
      <c r="F313" s="231" t="s">
        <v>436</v>
      </c>
      <c r="G313" s="229"/>
      <c r="H313" s="232">
        <v>0.432</v>
      </c>
      <c r="I313" s="233"/>
      <c r="J313" s="229"/>
      <c r="K313" s="229"/>
      <c r="L313" s="234"/>
      <c r="M313" s="235"/>
      <c r="N313" s="236"/>
      <c r="O313" s="236"/>
      <c r="P313" s="236"/>
      <c r="Q313" s="236"/>
      <c r="R313" s="236"/>
      <c r="S313" s="236"/>
      <c r="T313" s="23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38" t="s">
        <v>135</v>
      </c>
      <c r="AU313" s="238" t="s">
        <v>131</v>
      </c>
      <c r="AV313" s="14" t="s">
        <v>131</v>
      </c>
      <c r="AW313" s="14" t="s">
        <v>33</v>
      </c>
      <c r="AX313" s="14" t="s">
        <v>72</v>
      </c>
      <c r="AY313" s="238" t="s">
        <v>123</v>
      </c>
    </row>
    <row r="314" s="14" customFormat="1">
      <c r="A314" s="14"/>
      <c r="B314" s="228"/>
      <c r="C314" s="229"/>
      <c r="D314" s="219" t="s">
        <v>135</v>
      </c>
      <c r="E314" s="230" t="s">
        <v>19</v>
      </c>
      <c r="F314" s="231" t="s">
        <v>437</v>
      </c>
      <c r="G314" s="229"/>
      <c r="H314" s="232">
        <v>0.57599999999999996</v>
      </c>
      <c r="I314" s="233"/>
      <c r="J314" s="229"/>
      <c r="K314" s="229"/>
      <c r="L314" s="234"/>
      <c r="M314" s="235"/>
      <c r="N314" s="236"/>
      <c r="O314" s="236"/>
      <c r="P314" s="236"/>
      <c r="Q314" s="236"/>
      <c r="R314" s="236"/>
      <c r="S314" s="236"/>
      <c r="T314" s="23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38" t="s">
        <v>135</v>
      </c>
      <c r="AU314" s="238" t="s">
        <v>131</v>
      </c>
      <c r="AV314" s="14" t="s">
        <v>131</v>
      </c>
      <c r="AW314" s="14" t="s">
        <v>33</v>
      </c>
      <c r="AX314" s="14" t="s">
        <v>72</v>
      </c>
      <c r="AY314" s="238" t="s">
        <v>123</v>
      </c>
    </row>
    <row r="315" s="14" customFormat="1">
      <c r="A315" s="14"/>
      <c r="B315" s="228"/>
      <c r="C315" s="229"/>
      <c r="D315" s="219" t="s">
        <v>135</v>
      </c>
      <c r="E315" s="230" t="s">
        <v>19</v>
      </c>
      <c r="F315" s="231" t="s">
        <v>438</v>
      </c>
      <c r="G315" s="229"/>
      <c r="H315" s="232">
        <v>2.6099999999999999</v>
      </c>
      <c r="I315" s="233"/>
      <c r="J315" s="229"/>
      <c r="K315" s="229"/>
      <c r="L315" s="234"/>
      <c r="M315" s="235"/>
      <c r="N315" s="236"/>
      <c r="O315" s="236"/>
      <c r="P315" s="236"/>
      <c r="Q315" s="236"/>
      <c r="R315" s="236"/>
      <c r="S315" s="236"/>
      <c r="T315" s="23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38" t="s">
        <v>135</v>
      </c>
      <c r="AU315" s="238" t="s">
        <v>131</v>
      </c>
      <c r="AV315" s="14" t="s">
        <v>131</v>
      </c>
      <c r="AW315" s="14" t="s">
        <v>33</v>
      </c>
      <c r="AX315" s="14" t="s">
        <v>72</v>
      </c>
      <c r="AY315" s="238" t="s">
        <v>123</v>
      </c>
    </row>
    <row r="316" s="14" customFormat="1">
      <c r="A316" s="14"/>
      <c r="B316" s="228"/>
      <c r="C316" s="229"/>
      <c r="D316" s="219" t="s">
        <v>135</v>
      </c>
      <c r="E316" s="230" t="s">
        <v>19</v>
      </c>
      <c r="F316" s="231" t="s">
        <v>439</v>
      </c>
      <c r="G316" s="229"/>
      <c r="H316" s="232">
        <v>0.93999999999999995</v>
      </c>
      <c r="I316" s="233"/>
      <c r="J316" s="229"/>
      <c r="K316" s="229"/>
      <c r="L316" s="234"/>
      <c r="M316" s="235"/>
      <c r="N316" s="236"/>
      <c r="O316" s="236"/>
      <c r="P316" s="236"/>
      <c r="Q316" s="236"/>
      <c r="R316" s="236"/>
      <c r="S316" s="236"/>
      <c r="T316" s="23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38" t="s">
        <v>135</v>
      </c>
      <c r="AU316" s="238" t="s">
        <v>131</v>
      </c>
      <c r="AV316" s="14" t="s">
        <v>131</v>
      </c>
      <c r="AW316" s="14" t="s">
        <v>33</v>
      </c>
      <c r="AX316" s="14" t="s">
        <v>72</v>
      </c>
      <c r="AY316" s="238" t="s">
        <v>123</v>
      </c>
    </row>
    <row r="317" s="15" customFormat="1">
      <c r="A317" s="15"/>
      <c r="B317" s="239"/>
      <c r="C317" s="240"/>
      <c r="D317" s="219" t="s">
        <v>135</v>
      </c>
      <c r="E317" s="241" t="s">
        <v>19</v>
      </c>
      <c r="F317" s="242" t="s">
        <v>140</v>
      </c>
      <c r="G317" s="240"/>
      <c r="H317" s="243">
        <v>961.50500000000034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49" t="s">
        <v>135</v>
      </c>
      <c r="AU317" s="249" t="s">
        <v>131</v>
      </c>
      <c r="AV317" s="15" t="s">
        <v>130</v>
      </c>
      <c r="AW317" s="15" t="s">
        <v>33</v>
      </c>
      <c r="AX317" s="15" t="s">
        <v>77</v>
      </c>
      <c r="AY317" s="249" t="s">
        <v>123</v>
      </c>
    </row>
    <row r="318" s="2" customFormat="1" ht="24.15" customHeight="1">
      <c r="A318" s="40"/>
      <c r="B318" s="41"/>
      <c r="C318" s="199" t="s">
        <v>440</v>
      </c>
      <c r="D318" s="199" t="s">
        <v>125</v>
      </c>
      <c r="E318" s="200" t="s">
        <v>441</v>
      </c>
      <c r="F318" s="201" t="s">
        <v>442</v>
      </c>
      <c r="G318" s="202" t="s">
        <v>128</v>
      </c>
      <c r="H318" s="203">
        <v>3.5499999999999998</v>
      </c>
      <c r="I318" s="204"/>
      <c r="J318" s="205">
        <f>ROUND(I318*H318,2)</f>
        <v>0</v>
      </c>
      <c r="K318" s="201" t="s">
        <v>249</v>
      </c>
      <c r="L318" s="46"/>
      <c r="M318" s="206" t="s">
        <v>19</v>
      </c>
      <c r="N318" s="207" t="s">
        <v>44</v>
      </c>
      <c r="O318" s="86"/>
      <c r="P318" s="208">
        <f>O318*H318</f>
        <v>0</v>
      </c>
      <c r="Q318" s="208">
        <v>0.01146</v>
      </c>
      <c r="R318" s="208">
        <f>Q318*H318</f>
        <v>0.040682999999999997</v>
      </c>
      <c r="S318" s="208">
        <v>0</v>
      </c>
      <c r="T318" s="209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0" t="s">
        <v>130</v>
      </c>
      <c r="AT318" s="210" t="s">
        <v>125</v>
      </c>
      <c r="AU318" s="210" t="s">
        <v>131</v>
      </c>
      <c r="AY318" s="19" t="s">
        <v>123</v>
      </c>
      <c r="BE318" s="211">
        <f>IF(N318="základní",J318,0)</f>
        <v>0</v>
      </c>
      <c r="BF318" s="211">
        <f>IF(N318="snížená",J318,0)</f>
        <v>0</v>
      </c>
      <c r="BG318" s="211">
        <f>IF(N318="zákl. přenesená",J318,0)</f>
        <v>0</v>
      </c>
      <c r="BH318" s="211">
        <f>IF(N318="sníž. přenesená",J318,0)</f>
        <v>0</v>
      </c>
      <c r="BI318" s="211">
        <f>IF(N318="nulová",J318,0)</f>
        <v>0</v>
      </c>
      <c r="BJ318" s="19" t="s">
        <v>131</v>
      </c>
      <c r="BK318" s="211">
        <f>ROUND(I318*H318,2)</f>
        <v>0</v>
      </c>
      <c r="BL318" s="19" t="s">
        <v>130</v>
      </c>
      <c r="BM318" s="210" t="s">
        <v>443</v>
      </c>
    </row>
    <row r="319" s="2" customFormat="1">
      <c r="A319" s="40"/>
      <c r="B319" s="41"/>
      <c r="C319" s="42"/>
      <c r="D319" s="212" t="s">
        <v>133</v>
      </c>
      <c r="E319" s="42"/>
      <c r="F319" s="213" t="s">
        <v>444</v>
      </c>
      <c r="G319" s="42"/>
      <c r="H319" s="42"/>
      <c r="I319" s="214"/>
      <c r="J319" s="42"/>
      <c r="K319" s="42"/>
      <c r="L319" s="46"/>
      <c r="M319" s="215"/>
      <c r="N319" s="216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133</v>
      </c>
      <c r="AU319" s="19" t="s">
        <v>131</v>
      </c>
    </row>
    <row r="320" s="14" customFormat="1">
      <c r="A320" s="14"/>
      <c r="B320" s="228"/>
      <c r="C320" s="229"/>
      <c r="D320" s="219" t="s">
        <v>135</v>
      </c>
      <c r="E320" s="230" t="s">
        <v>19</v>
      </c>
      <c r="F320" s="231" t="s">
        <v>438</v>
      </c>
      <c r="G320" s="229"/>
      <c r="H320" s="232">
        <v>2.6099999999999999</v>
      </c>
      <c r="I320" s="233"/>
      <c r="J320" s="229"/>
      <c r="K320" s="229"/>
      <c r="L320" s="234"/>
      <c r="M320" s="235"/>
      <c r="N320" s="236"/>
      <c r="O320" s="236"/>
      <c r="P320" s="236"/>
      <c r="Q320" s="236"/>
      <c r="R320" s="236"/>
      <c r="S320" s="236"/>
      <c r="T320" s="237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38" t="s">
        <v>135</v>
      </c>
      <c r="AU320" s="238" t="s">
        <v>131</v>
      </c>
      <c r="AV320" s="14" t="s">
        <v>131</v>
      </c>
      <c r="AW320" s="14" t="s">
        <v>33</v>
      </c>
      <c r="AX320" s="14" t="s">
        <v>72</v>
      </c>
      <c r="AY320" s="238" t="s">
        <v>123</v>
      </c>
    </row>
    <row r="321" s="14" customFormat="1">
      <c r="A321" s="14"/>
      <c r="B321" s="228"/>
      <c r="C321" s="229"/>
      <c r="D321" s="219" t="s">
        <v>135</v>
      </c>
      <c r="E321" s="230" t="s">
        <v>19</v>
      </c>
      <c r="F321" s="231" t="s">
        <v>439</v>
      </c>
      <c r="G321" s="229"/>
      <c r="H321" s="232">
        <v>0.93999999999999995</v>
      </c>
      <c r="I321" s="233"/>
      <c r="J321" s="229"/>
      <c r="K321" s="229"/>
      <c r="L321" s="234"/>
      <c r="M321" s="235"/>
      <c r="N321" s="236"/>
      <c r="O321" s="236"/>
      <c r="P321" s="236"/>
      <c r="Q321" s="236"/>
      <c r="R321" s="236"/>
      <c r="S321" s="236"/>
      <c r="T321" s="237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38" t="s">
        <v>135</v>
      </c>
      <c r="AU321" s="238" t="s">
        <v>131</v>
      </c>
      <c r="AV321" s="14" t="s">
        <v>131</v>
      </c>
      <c r="AW321" s="14" t="s">
        <v>33</v>
      </c>
      <c r="AX321" s="14" t="s">
        <v>72</v>
      </c>
      <c r="AY321" s="238" t="s">
        <v>123</v>
      </c>
    </row>
    <row r="322" s="15" customFormat="1">
      <c r="A322" s="15"/>
      <c r="B322" s="239"/>
      <c r="C322" s="240"/>
      <c r="D322" s="219" t="s">
        <v>135</v>
      </c>
      <c r="E322" s="241" t="s">
        <v>19</v>
      </c>
      <c r="F322" s="242" t="s">
        <v>140</v>
      </c>
      <c r="G322" s="240"/>
      <c r="H322" s="243">
        <v>3.5499999999999998</v>
      </c>
      <c r="I322" s="244"/>
      <c r="J322" s="240"/>
      <c r="K322" s="240"/>
      <c r="L322" s="245"/>
      <c r="M322" s="246"/>
      <c r="N322" s="247"/>
      <c r="O322" s="247"/>
      <c r="P322" s="247"/>
      <c r="Q322" s="247"/>
      <c r="R322" s="247"/>
      <c r="S322" s="247"/>
      <c r="T322" s="248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49" t="s">
        <v>135</v>
      </c>
      <c r="AU322" s="249" t="s">
        <v>131</v>
      </c>
      <c r="AV322" s="15" t="s">
        <v>130</v>
      </c>
      <c r="AW322" s="15" t="s">
        <v>33</v>
      </c>
      <c r="AX322" s="15" t="s">
        <v>77</v>
      </c>
      <c r="AY322" s="249" t="s">
        <v>123</v>
      </c>
    </row>
    <row r="323" s="2" customFormat="1" ht="16.5" customHeight="1">
      <c r="A323" s="40"/>
      <c r="B323" s="41"/>
      <c r="C323" s="199" t="s">
        <v>445</v>
      </c>
      <c r="D323" s="199" t="s">
        <v>125</v>
      </c>
      <c r="E323" s="200" t="s">
        <v>446</v>
      </c>
      <c r="F323" s="201" t="s">
        <v>447</v>
      </c>
      <c r="G323" s="202" t="s">
        <v>128</v>
      </c>
      <c r="H323" s="203">
        <v>3.5499999999999998</v>
      </c>
      <c r="I323" s="204"/>
      <c r="J323" s="205">
        <f>ROUND(I323*H323,2)</f>
        <v>0</v>
      </c>
      <c r="K323" s="201" t="s">
        <v>249</v>
      </c>
      <c r="L323" s="46"/>
      <c r="M323" s="206" t="s">
        <v>19</v>
      </c>
      <c r="N323" s="207" t="s">
        <v>44</v>
      </c>
      <c r="O323" s="86"/>
      <c r="P323" s="208">
        <f>O323*H323</f>
        <v>0</v>
      </c>
      <c r="Q323" s="208">
        <v>0.00025999999999999998</v>
      </c>
      <c r="R323" s="208">
        <f>Q323*H323</f>
        <v>0.00092299999999999988</v>
      </c>
      <c r="S323" s="208">
        <v>0</v>
      </c>
      <c r="T323" s="209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0" t="s">
        <v>130</v>
      </c>
      <c r="AT323" s="210" t="s">
        <v>125</v>
      </c>
      <c r="AU323" s="210" t="s">
        <v>131</v>
      </c>
      <c r="AY323" s="19" t="s">
        <v>123</v>
      </c>
      <c r="BE323" s="211">
        <f>IF(N323="základní",J323,0)</f>
        <v>0</v>
      </c>
      <c r="BF323" s="211">
        <f>IF(N323="snížená",J323,0)</f>
        <v>0</v>
      </c>
      <c r="BG323" s="211">
        <f>IF(N323="zákl. přenesená",J323,0)</f>
        <v>0</v>
      </c>
      <c r="BH323" s="211">
        <f>IF(N323="sníž. přenesená",J323,0)</f>
        <v>0</v>
      </c>
      <c r="BI323" s="211">
        <f>IF(N323="nulová",J323,0)</f>
        <v>0</v>
      </c>
      <c r="BJ323" s="19" t="s">
        <v>131</v>
      </c>
      <c r="BK323" s="211">
        <f>ROUND(I323*H323,2)</f>
        <v>0</v>
      </c>
      <c r="BL323" s="19" t="s">
        <v>130</v>
      </c>
      <c r="BM323" s="210" t="s">
        <v>448</v>
      </c>
    </row>
    <row r="324" s="2" customFormat="1">
      <c r="A324" s="40"/>
      <c r="B324" s="41"/>
      <c r="C324" s="42"/>
      <c r="D324" s="212" t="s">
        <v>133</v>
      </c>
      <c r="E324" s="42"/>
      <c r="F324" s="213" t="s">
        <v>449</v>
      </c>
      <c r="G324" s="42"/>
      <c r="H324" s="42"/>
      <c r="I324" s="214"/>
      <c r="J324" s="42"/>
      <c r="K324" s="42"/>
      <c r="L324" s="46"/>
      <c r="M324" s="215"/>
      <c r="N324" s="216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133</v>
      </c>
      <c r="AU324" s="19" t="s">
        <v>131</v>
      </c>
    </row>
    <row r="325" s="2" customFormat="1" ht="24.15" customHeight="1">
      <c r="A325" s="40"/>
      <c r="B325" s="41"/>
      <c r="C325" s="199" t="s">
        <v>450</v>
      </c>
      <c r="D325" s="199" t="s">
        <v>125</v>
      </c>
      <c r="E325" s="200" t="s">
        <v>451</v>
      </c>
      <c r="F325" s="201" t="s">
        <v>452</v>
      </c>
      <c r="G325" s="202" t="s">
        <v>128</v>
      </c>
      <c r="H325" s="203">
        <v>3.5499999999999998</v>
      </c>
      <c r="I325" s="204"/>
      <c r="J325" s="205">
        <f>ROUND(I325*H325,2)</f>
        <v>0</v>
      </c>
      <c r="K325" s="201" t="s">
        <v>249</v>
      </c>
      <c r="L325" s="46"/>
      <c r="M325" s="206" t="s">
        <v>19</v>
      </c>
      <c r="N325" s="207" t="s">
        <v>44</v>
      </c>
      <c r="O325" s="86"/>
      <c r="P325" s="208">
        <f>O325*H325</f>
        <v>0</v>
      </c>
      <c r="Q325" s="208">
        <v>0.0043800000000000002</v>
      </c>
      <c r="R325" s="208">
        <f>Q325*H325</f>
        <v>0.015549</v>
      </c>
      <c r="S325" s="208">
        <v>0</v>
      </c>
      <c r="T325" s="209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0" t="s">
        <v>130</v>
      </c>
      <c r="AT325" s="210" t="s">
        <v>125</v>
      </c>
      <c r="AU325" s="210" t="s">
        <v>131</v>
      </c>
      <c r="AY325" s="19" t="s">
        <v>123</v>
      </c>
      <c r="BE325" s="211">
        <f>IF(N325="základní",J325,0)</f>
        <v>0</v>
      </c>
      <c r="BF325" s="211">
        <f>IF(N325="snížená",J325,0)</f>
        <v>0</v>
      </c>
      <c r="BG325" s="211">
        <f>IF(N325="zákl. přenesená",J325,0)</f>
        <v>0</v>
      </c>
      <c r="BH325" s="211">
        <f>IF(N325="sníž. přenesená",J325,0)</f>
        <v>0</v>
      </c>
      <c r="BI325" s="211">
        <f>IF(N325="nulová",J325,0)</f>
        <v>0</v>
      </c>
      <c r="BJ325" s="19" t="s">
        <v>131</v>
      </c>
      <c r="BK325" s="211">
        <f>ROUND(I325*H325,2)</f>
        <v>0</v>
      </c>
      <c r="BL325" s="19" t="s">
        <v>130</v>
      </c>
      <c r="BM325" s="210" t="s">
        <v>453</v>
      </c>
    </row>
    <row r="326" s="2" customFormat="1">
      <c r="A326" s="40"/>
      <c r="B326" s="41"/>
      <c r="C326" s="42"/>
      <c r="D326" s="212" t="s">
        <v>133</v>
      </c>
      <c r="E326" s="42"/>
      <c r="F326" s="213" t="s">
        <v>454</v>
      </c>
      <c r="G326" s="42"/>
      <c r="H326" s="42"/>
      <c r="I326" s="214"/>
      <c r="J326" s="42"/>
      <c r="K326" s="42"/>
      <c r="L326" s="46"/>
      <c r="M326" s="215"/>
      <c r="N326" s="216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133</v>
      </c>
      <c r="AU326" s="19" t="s">
        <v>131</v>
      </c>
    </row>
    <row r="327" s="2" customFormat="1" ht="16.5" customHeight="1">
      <c r="A327" s="40"/>
      <c r="B327" s="41"/>
      <c r="C327" s="199" t="s">
        <v>455</v>
      </c>
      <c r="D327" s="199" t="s">
        <v>125</v>
      </c>
      <c r="E327" s="200" t="s">
        <v>456</v>
      </c>
      <c r="F327" s="201" t="s">
        <v>457</v>
      </c>
      <c r="G327" s="202" t="s">
        <v>128</v>
      </c>
      <c r="H327" s="203">
        <v>3.5499999999999998</v>
      </c>
      <c r="I327" s="204"/>
      <c r="J327" s="205">
        <f>ROUND(I327*H327,2)</f>
        <v>0</v>
      </c>
      <c r="K327" s="201" t="s">
        <v>249</v>
      </c>
      <c r="L327" s="46"/>
      <c r="M327" s="206" t="s">
        <v>19</v>
      </c>
      <c r="N327" s="207" t="s">
        <v>44</v>
      </c>
      <c r="O327" s="86"/>
      <c r="P327" s="208">
        <f>O327*H327</f>
        <v>0</v>
      </c>
      <c r="Q327" s="208">
        <v>0.00029999999999999997</v>
      </c>
      <c r="R327" s="208">
        <f>Q327*H327</f>
        <v>0.0010649999999999998</v>
      </c>
      <c r="S327" s="208">
        <v>0</v>
      </c>
      <c r="T327" s="209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0" t="s">
        <v>130</v>
      </c>
      <c r="AT327" s="210" t="s">
        <v>125</v>
      </c>
      <c r="AU327" s="210" t="s">
        <v>131</v>
      </c>
      <c r="AY327" s="19" t="s">
        <v>123</v>
      </c>
      <c r="BE327" s="211">
        <f>IF(N327="základní",J327,0)</f>
        <v>0</v>
      </c>
      <c r="BF327" s="211">
        <f>IF(N327="snížená",J327,0)</f>
        <v>0</v>
      </c>
      <c r="BG327" s="211">
        <f>IF(N327="zákl. přenesená",J327,0)</f>
        <v>0</v>
      </c>
      <c r="BH327" s="211">
        <f>IF(N327="sníž. přenesená",J327,0)</f>
        <v>0</v>
      </c>
      <c r="BI327" s="211">
        <f>IF(N327="nulová",J327,0)</f>
        <v>0</v>
      </c>
      <c r="BJ327" s="19" t="s">
        <v>131</v>
      </c>
      <c r="BK327" s="211">
        <f>ROUND(I327*H327,2)</f>
        <v>0</v>
      </c>
      <c r="BL327" s="19" t="s">
        <v>130</v>
      </c>
      <c r="BM327" s="210" t="s">
        <v>458</v>
      </c>
    </row>
    <row r="328" s="2" customFormat="1">
      <c r="A328" s="40"/>
      <c r="B328" s="41"/>
      <c r="C328" s="42"/>
      <c r="D328" s="212" t="s">
        <v>133</v>
      </c>
      <c r="E328" s="42"/>
      <c r="F328" s="213" t="s">
        <v>459</v>
      </c>
      <c r="G328" s="42"/>
      <c r="H328" s="42"/>
      <c r="I328" s="214"/>
      <c r="J328" s="42"/>
      <c r="K328" s="42"/>
      <c r="L328" s="46"/>
      <c r="M328" s="215"/>
      <c r="N328" s="216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133</v>
      </c>
      <c r="AU328" s="19" t="s">
        <v>131</v>
      </c>
    </row>
    <row r="329" s="2" customFormat="1" ht="24.15" customHeight="1">
      <c r="A329" s="40"/>
      <c r="B329" s="41"/>
      <c r="C329" s="199" t="s">
        <v>460</v>
      </c>
      <c r="D329" s="199" t="s">
        <v>125</v>
      </c>
      <c r="E329" s="200" t="s">
        <v>461</v>
      </c>
      <c r="F329" s="201" t="s">
        <v>462</v>
      </c>
      <c r="G329" s="202" t="s">
        <v>128</v>
      </c>
      <c r="H329" s="203">
        <v>3.5499999999999998</v>
      </c>
      <c r="I329" s="204"/>
      <c r="J329" s="205">
        <f>ROUND(I329*H329,2)</f>
        <v>0</v>
      </c>
      <c r="K329" s="201" t="s">
        <v>249</v>
      </c>
      <c r="L329" s="46"/>
      <c r="M329" s="206" t="s">
        <v>19</v>
      </c>
      <c r="N329" s="207" t="s">
        <v>44</v>
      </c>
      <c r="O329" s="86"/>
      <c r="P329" s="208">
        <f>O329*H329</f>
        <v>0</v>
      </c>
      <c r="Q329" s="208">
        <v>0.0028500000000000001</v>
      </c>
      <c r="R329" s="208">
        <f>Q329*H329</f>
        <v>0.0101175</v>
      </c>
      <c r="S329" s="208">
        <v>0</v>
      </c>
      <c r="T329" s="209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0" t="s">
        <v>130</v>
      </c>
      <c r="AT329" s="210" t="s">
        <v>125</v>
      </c>
      <c r="AU329" s="210" t="s">
        <v>131</v>
      </c>
      <c r="AY329" s="19" t="s">
        <v>123</v>
      </c>
      <c r="BE329" s="211">
        <f>IF(N329="základní",J329,0)</f>
        <v>0</v>
      </c>
      <c r="BF329" s="211">
        <f>IF(N329="snížená",J329,0)</f>
        <v>0</v>
      </c>
      <c r="BG329" s="211">
        <f>IF(N329="zákl. přenesená",J329,0)</f>
        <v>0</v>
      </c>
      <c r="BH329" s="211">
        <f>IF(N329="sníž. přenesená",J329,0)</f>
        <v>0</v>
      </c>
      <c r="BI329" s="211">
        <f>IF(N329="nulová",J329,0)</f>
        <v>0</v>
      </c>
      <c r="BJ329" s="19" t="s">
        <v>131</v>
      </c>
      <c r="BK329" s="211">
        <f>ROUND(I329*H329,2)</f>
        <v>0</v>
      </c>
      <c r="BL329" s="19" t="s">
        <v>130</v>
      </c>
      <c r="BM329" s="210" t="s">
        <v>463</v>
      </c>
    </row>
    <row r="330" s="2" customFormat="1">
      <c r="A330" s="40"/>
      <c r="B330" s="41"/>
      <c r="C330" s="42"/>
      <c r="D330" s="212" t="s">
        <v>133</v>
      </c>
      <c r="E330" s="42"/>
      <c r="F330" s="213" t="s">
        <v>464</v>
      </c>
      <c r="G330" s="42"/>
      <c r="H330" s="42"/>
      <c r="I330" s="214"/>
      <c r="J330" s="42"/>
      <c r="K330" s="42"/>
      <c r="L330" s="46"/>
      <c r="M330" s="215"/>
      <c r="N330" s="216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133</v>
      </c>
      <c r="AU330" s="19" t="s">
        <v>131</v>
      </c>
    </row>
    <row r="331" s="2" customFormat="1" ht="24.15" customHeight="1">
      <c r="A331" s="40"/>
      <c r="B331" s="41"/>
      <c r="C331" s="199" t="s">
        <v>465</v>
      </c>
      <c r="D331" s="199" t="s">
        <v>125</v>
      </c>
      <c r="E331" s="200" t="s">
        <v>466</v>
      </c>
      <c r="F331" s="201" t="s">
        <v>467</v>
      </c>
      <c r="G331" s="202" t="s">
        <v>128</v>
      </c>
      <c r="H331" s="203">
        <v>957.95500000000004</v>
      </c>
      <c r="I331" s="204"/>
      <c r="J331" s="205">
        <f>ROUND(I331*H331,2)</f>
        <v>0</v>
      </c>
      <c r="K331" s="201" t="s">
        <v>249</v>
      </c>
      <c r="L331" s="46"/>
      <c r="M331" s="206" t="s">
        <v>19</v>
      </c>
      <c r="N331" s="207" t="s">
        <v>44</v>
      </c>
      <c r="O331" s="86"/>
      <c r="P331" s="208">
        <f>O331*H331</f>
        <v>0</v>
      </c>
      <c r="Q331" s="208">
        <v>0.01146</v>
      </c>
      <c r="R331" s="208">
        <f>Q331*H331</f>
        <v>10.9781643</v>
      </c>
      <c r="S331" s="208">
        <v>0</v>
      </c>
      <c r="T331" s="209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0" t="s">
        <v>130</v>
      </c>
      <c r="AT331" s="210" t="s">
        <v>125</v>
      </c>
      <c r="AU331" s="210" t="s">
        <v>131</v>
      </c>
      <c r="AY331" s="19" t="s">
        <v>123</v>
      </c>
      <c r="BE331" s="211">
        <f>IF(N331="základní",J331,0)</f>
        <v>0</v>
      </c>
      <c r="BF331" s="211">
        <f>IF(N331="snížená",J331,0)</f>
        <v>0</v>
      </c>
      <c r="BG331" s="211">
        <f>IF(N331="zákl. přenesená",J331,0)</f>
        <v>0</v>
      </c>
      <c r="BH331" s="211">
        <f>IF(N331="sníž. přenesená",J331,0)</f>
        <v>0</v>
      </c>
      <c r="BI331" s="211">
        <f>IF(N331="nulová",J331,0)</f>
        <v>0</v>
      </c>
      <c r="BJ331" s="19" t="s">
        <v>131</v>
      </c>
      <c r="BK331" s="211">
        <f>ROUND(I331*H331,2)</f>
        <v>0</v>
      </c>
      <c r="BL331" s="19" t="s">
        <v>130</v>
      </c>
      <c r="BM331" s="210" t="s">
        <v>468</v>
      </c>
    </row>
    <row r="332" s="2" customFormat="1">
      <c r="A332" s="40"/>
      <c r="B332" s="41"/>
      <c r="C332" s="42"/>
      <c r="D332" s="212" t="s">
        <v>133</v>
      </c>
      <c r="E332" s="42"/>
      <c r="F332" s="213" t="s">
        <v>469</v>
      </c>
      <c r="G332" s="42"/>
      <c r="H332" s="42"/>
      <c r="I332" s="214"/>
      <c r="J332" s="42"/>
      <c r="K332" s="42"/>
      <c r="L332" s="46"/>
      <c r="M332" s="215"/>
      <c r="N332" s="216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133</v>
      </c>
      <c r="AU332" s="19" t="s">
        <v>131</v>
      </c>
    </row>
    <row r="333" s="14" customFormat="1">
      <c r="A333" s="14"/>
      <c r="B333" s="228"/>
      <c r="C333" s="229"/>
      <c r="D333" s="219" t="s">
        <v>135</v>
      </c>
      <c r="E333" s="230" t="s">
        <v>19</v>
      </c>
      <c r="F333" s="231" t="s">
        <v>415</v>
      </c>
      <c r="G333" s="229"/>
      <c r="H333" s="232">
        <v>407.14800000000002</v>
      </c>
      <c r="I333" s="233"/>
      <c r="J333" s="229"/>
      <c r="K333" s="229"/>
      <c r="L333" s="234"/>
      <c r="M333" s="235"/>
      <c r="N333" s="236"/>
      <c r="O333" s="236"/>
      <c r="P333" s="236"/>
      <c r="Q333" s="236"/>
      <c r="R333" s="236"/>
      <c r="S333" s="236"/>
      <c r="T333" s="23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38" t="s">
        <v>135</v>
      </c>
      <c r="AU333" s="238" t="s">
        <v>131</v>
      </c>
      <c r="AV333" s="14" t="s">
        <v>131</v>
      </c>
      <c r="AW333" s="14" t="s">
        <v>33</v>
      </c>
      <c r="AX333" s="14" t="s">
        <v>72</v>
      </c>
      <c r="AY333" s="238" t="s">
        <v>123</v>
      </c>
    </row>
    <row r="334" s="14" customFormat="1">
      <c r="A334" s="14"/>
      <c r="B334" s="228"/>
      <c r="C334" s="229"/>
      <c r="D334" s="219" t="s">
        <v>135</v>
      </c>
      <c r="E334" s="230" t="s">
        <v>19</v>
      </c>
      <c r="F334" s="231" t="s">
        <v>416</v>
      </c>
      <c r="G334" s="229"/>
      <c r="H334" s="232">
        <v>411.07799999999997</v>
      </c>
      <c r="I334" s="233"/>
      <c r="J334" s="229"/>
      <c r="K334" s="229"/>
      <c r="L334" s="234"/>
      <c r="M334" s="235"/>
      <c r="N334" s="236"/>
      <c r="O334" s="236"/>
      <c r="P334" s="236"/>
      <c r="Q334" s="236"/>
      <c r="R334" s="236"/>
      <c r="S334" s="236"/>
      <c r="T334" s="23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38" t="s">
        <v>135</v>
      </c>
      <c r="AU334" s="238" t="s">
        <v>131</v>
      </c>
      <c r="AV334" s="14" t="s">
        <v>131</v>
      </c>
      <c r="AW334" s="14" t="s">
        <v>33</v>
      </c>
      <c r="AX334" s="14" t="s">
        <v>72</v>
      </c>
      <c r="AY334" s="238" t="s">
        <v>123</v>
      </c>
    </row>
    <row r="335" s="14" customFormat="1">
      <c r="A335" s="14"/>
      <c r="B335" s="228"/>
      <c r="C335" s="229"/>
      <c r="D335" s="219" t="s">
        <v>135</v>
      </c>
      <c r="E335" s="230" t="s">
        <v>19</v>
      </c>
      <c r="F335" s="231" t="s">
        <v>417</v>
      </c>
      <c r="G335" s="229"/>
      <c r="H335" s="232">
        <v>112.554</v>
      </c>
      <c r="I335" s="233"/>
      <c r="J335" s="229"/>
      <c r="K335" s="229"/>
      <c r="L335" s="234"/>
      <c r="M335" s="235"/>
      <c r="N335" s="236"/>
      <c r="O335" s="236"/>
      <c r="P335" s="236"/>
      <c r="Q335" s="236"/>
      <c r="R335" s="236"/>
      <c r="S335" s="236"/>
      <c r="T335" s="237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38" t="s">
        <v>135</v>
      </c>
      <c r="AU335" s="238" t="s">
        <v>131</v>
      </c>
      <c r="AV335" s="14" t="s">
        <v>131</v>
      </c>
      <c r="AW335" s="14" t="s">
        <v>33</v>
      </c>
      <c r="AX335" s="14" t="s">
        <v>72</v>
      </c>
      <c r="AY335" s="238" t="s">
        <v>123</v>
      </c>
    </row>
    <row r="336" s="14" customFormat="1">
      <c r="A336" s="14"/>
      <c r="B336" s="228"/>
      <c r="C336" s="229"/>
      <c r="D336" s="219" t="s">
        <v>135</v>
      </c>
      <c r="E336" s="230" t="s">
        <v>19</v>
      </c>
      <c r="F336" s="231" t="s">
        <v>417</v>
      </c>
      <c r="G336" s="229"/>
      <c r="H336" s="232">
        <v>112.554</v>
      </c>
      <c r="I336" s="233"/>
      <c r="J336" s="229"/>
      <c r="K336" s="229"/>
      <c r="L336" s="234"/>
      <c r="M336" s="235"/>
      <c r="N336" s="236"/>
      <c r="O336" s="236"/>
      <c r="P336" s="236"/>
      <c r="Q336" s="236"/>
      <c r="R336" s="236"/>
      <c r="S336" s="236"/>
      <c r="T336" s="23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38" t="s">
        <v>135</v>
      </c>
      <c r="AU336" s="238" t="s">
        <v>131</v>
      </c>
      <c r="AV336" s="14" t="s">
        <v>131</v>
      </c>
      <c r="AW336" s="14" t="s">
        <v>33</v>
      </c>
      <c r="AX336" s="14" t="s">
        <v>72</v>
      </c>
      <c r="AY336" s="238" t="s">
        <v>123</v>
      </c>
    </row>
    <row r="337" s="14" customFormat="1">
      <c r="A337" s="14"/>
      <c r="B337" s="228"/>
      <c r="C337" s="229"/>
      <c r="D337" s="219" t="s">
        <v>135</v>
      </c>
      <c r="E337" s="230" t="s">
        <v>19</v>
      </c>
      <c r="F337" s="231" t="s">
        <v>418</v>
      </c>
      <c r="G337" s="229"/>
      <c r="H337" s="232">
        <v>1.294</v>
      </c>
      <c r="I337" s="233"/>
      <c r="J337" s="229"/>
      <c r="K337" s="229"/>
      <c r="L337" s="234"/>
      <c r="M337" s="235"/>
      <c r="N337" s="236"/>
      <c r="O337" s="236"/>
      <c r="P337" s="236"/>
      <c r="Q337" s="236"/>
      <c r="R337" s="236"/>
      <c r="S337" s="236"/>
      <c r="T337" s="237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38" t="s">
        <v>135</v>
      </c>
      <c r="AU337" s="238" t="s">
        <v>131</v>
      </c>
      <c r="AV337" s="14" t="s">
        <v>131</v>
      </c>
      <c r="AW337" s="14" t="s">
        <v>33</v>
      </c>
      <c r="AX337" s="14" t="s">
        <v>72</v>
      </c>
      <c r="AY337" s="238" t="s">
        <v>123</v>
      </c>
    </row>
    <row r="338" s="14" customFormat="1">
      <c r="A338" s="14"/>
      <c r="B338" s="228"/>
      <c r="C338" s="229"/>
      <c r="D338" s="219" t="s">
        <v>135</v>
      </c>
      <c r="E338" s="230" t="s">
        <v>19</v>
      </c>
      <c r="F338" s="231" t="s">
        <v>419</v>
      </c>
      <c r="G338" s="229"/>
      <c r="H338" s="232">
        <v>10.4</v>
      </c>
      <c r="I338" s="233"/>
      <c r="J338" s="229"/>
      <c r="K338" s="229"/>
      <c r="L338" s="234"/>
      <c r="M338" s="235"/>
      <c r="N338" s="236"/>
      <c r="O338" s="236"/>
      <c r="P338" s="236"/>
      <c r="Q338" s="236"/>
      <c r="R338" s="236"/>
      <c r="S338" s="236"/>
      <c r="T338" s="23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38" t="s">
        <v>135</v>
      </c>
      <c r="AU338" s="238" t="s">
        <v>131</v>
      </c>
      <c r="AV338" s="14" t="s">
        <v>131</v>
      </c>
      <c r="AW338" s="14" t="s">
        <v>33</v>
      </c>
      <c r="AX338" s="14" t="s">
        <v>72</v>
      </c>
      <c r="AY338" s="238" t="s">
        <v>123</v>
      </c>
    </row>
    <row r="339" s="14" customFormat="1">
      <c r="A339" s="14"/>
      <c r="B339" s="228"/>
      <c r="C339" s="229"/>
      <c r="D339" s="219" t="s">
        <v>135</v>
      </c>
      <c r="E339" s="230" t="s">
        <v>19</v>
      </c>
      <c r="F339" s="231" t="s">
        <v>420</v>
      </c>
      <c r="G339" s="229"/>
      <c r="H339" s="232">
        <v>2.3999999999999999</v>
      </c>
      <c r="I339" s="233"/>
      <c r="J339" s="229"/>
      <c r="K339" s="229"/>
      <c r="L339" s="234"/>
      <c r="M339" s="235"/>
      <c r="N339" s="236"/>
      <c r="O339" s="236"/>
      <c r="P339" s="236"/>
      <c r="Q339" s="236"/>
      <c r="R339" s="236"/>
      <c r="S339" s="236"/>
      <c r="T339" s="23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38" t="s">
        <v>135</v>
      </c>
      <c r="AU339" s="238" t="s">
        <v>131</v>
      </c>
      <c r="AV339" s="14" t="s">
        <v>131</v>
      </c>
      <c r="AW339" s="14" t="s">
        <v>33</v>
      </c>
      <c r="AX339" s="14" t="s">
        <v>72</v>
      </c>
      <c r="AY339" s="238" t="s">
        <v>123</v>
      </c>
    </row>
    <row r="340" s="14" customFormat="1">
      <c r="A340" s="14"/>
      <c r="B340" s="228"/>
      <c r="C340" s="229"/>
      <c r="D340" s="219" t="s">
        <v>135</v>
      </c>
      <c r="E340" s="230" t="s">
        <v>19</v>
      </c>
      <c r="F340" s="231" t="s">
        <v>421</v>
      </c>
      <c r="G340" s="229"/>
      <c r="H340" s="232">
        <v>7.7699999999999996</v>
      </c>
      <c r="I340" s="233"/>
      <c r="J340" s="229"/>
      <c r="K340" s="229"/>
      <c r="L340" s="234"/>
      <c r="M340" s="235"/>
      <c r="N340" s="236"/>
      <c r="O340" s="236"/>
      <c r="P340" s="236"/>
      <c r="Q340" s="236"/>
      <c r="R340" s="236"/>
      <c r="S340" s="236"/>
      <c r="T340" s="23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38" t="s">
        <v>135</v>
      </c>
      <c r="AU340" s="238" t="s">
        <v>131</v>
      </c>
      <c r="AV340" s="14" t="s">
        <v>131</v>
      </c>
      <c r="AW340" s="14" t="s">
        <v>33</v>
      </c>
      <c r="AX340" s="14" t="s">
        <v>72</v>
      </c>
      <c r="AY340" s="238" t="s">
        <v>123</v>
      </c>
    </row>
    <row r="341" s="14" customFormat="1">
      <c r="A341" s="14"/>
      <c r="B341" s="228"/>
      <c r="C341" s="229"/>
      <c r="D341" s="219" t="s">
        <v>135</v>
      </c>
      <c r="E341" s="230" t="s">
        <v>19</v>
      </c>
      <c r="F341" s="231" t="s">
        <v>347</v>
      </c>
      <c r="G341" s="229"/>
      <c r="H341" s="232">
        <v>1.8</v>
      </c>
      <c r="I341" s="233"/>
      <c r="J341" s="229"/>
      <c r="K341" s="229"/>
      <c r="L341" s="234"/>
      <c r="M341" s="235"/>
      <c r="N341" s="236"/>
      <c r="O341" s="236"/>
      <c r="P341" s="236"/>
      <c r="Q341" s="236"/>
      <c r="R341" s="236"/>
      <c r="S341" s="236"/>
      <c r="T341" s="23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38" t="s">
        <v>135</v>
      </c>
      <c r="AU341" s="238" t="s">
        <v>131</v>
      </c>
      <c r="AV341" s="14" t="s">
        <v>131</v>
      </c>
      <c r="AW341" s="14" t="s">
        <v>33</v>
      </c>
      <c r="AX341" s="14" t="s">
        <v>72</v>
      </c>
      <c r="AY341" s="238" t="s">
        <v>123</v>
      </c>
    </row>
    <row r="342" s="14" customFormat="1">
      <c r="A342" s="14"/>
      <c r="B342" s="228"/>
      <c r="C342" s="229"/>
      <c r="D342" s="219" t="s">
        <v>135</v>
      </c>
      <c r="E342" s="230" t="s">
        <v>19</v>
      </c>
      <c r="F342" s="231" t="s">
        <v>348</v>
      </c>
      <c r="G342" s="229"/>
      <c r="H342" s="232">
        <v>10.800000000000001</v>
      </c>
      <c r="I342" s="233"/>
      <c r="J342" s="229"/>
      <c r="K342" s="229"/>
      <c r="L342" s="234"/>
      <c r="M342" s="235"/>
      <c r="N342" s="236"/>
      <c r="O342" s="236"/>
      <c r="P342" s="236"/>
      <c r="Q342" s="236"/>
      <c r="R342" s="236"/>
      <c r="S342" s="236"/>
      <c r="T342" s="23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38" t="s">
        <v>135</v>
      </c>
      <c r="AU342" s="238" t="s">
        <v>131</v>
      </c>
      <c r="AV342" s="14" t="s">
        <v>131</v>
      </c>
      <c r="AW342" s="14" t="s">
        <v>33</v>
      </c>
      <c r="AX342" s="14" t="s">
        <v>72</v>
      </c>
      <c r="AY342" s="238" t="s">
        <v>123</v>
      </c>
    </row>
    <row r="343" s="14" customFormat="1">
      <c r="A343" s="14"/>
      <c r="B343" s="228"/>
      <c r="C343" s="229"/>
      <c r="D343" s="219" t="s">
        <v>135</v>
      </c>
      <c r="E343" s="230" t="s">
        <v>19</v>
      </c>
      <c r="F343" s="231" t="s">
        <v>422</v>
      </c>
      <c r="G343" s="229"/>
      <c r="H343" s="232">
        <v>-1.8899999999999999</v>
      </c>
      <c r="I343" s="233"/>
      <c r="J343" s="229"/>
      <c r="K343" s="229"/>
      <c r="L343" s="234"/>
      <c r="M343" s="235"/>
      <c r="N343" s="236"/>
      <c r="O343" s="236"/>
      <c r="P343" s="236"/>
      <c r="Q343" s="236"/>
      <c r="R343" s="236"/>
      <c r="S343" s="236"/>
      <c r="T343" s="23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38" t="s">
        <v>135</v>
      </c>
      <c r="AU343" s="238" t="s">
        <v>131</v>
      </c>
      <c r="AV343" s="14" t="s">
        <v>131</v>
      </c>
      <c r="AW343" s="14" t="s">
        <v>33</v>
      </c>
      <c r="AX343" s="14" t="s">
        <v>72</v>
      </c>
      <c r="AY343" s="238" t="s">
        <v>123</v>
      </c>
    </row>
    <row r="344" s="14" customFormat="1">
      <c r="A344" s="14"/>
      <c r="B344" s="228"/>
      <c r="C344" s="229"/>
      <c r="D344" s="219" t="s">
        <v>135</v>
      </c>
      <c r="E344" s="230" t="s">
        <v>19</v>
      </c>
      <c r="F344" s="231" t="s">
        <v>423</v>
      </c>
      <c r="G344" s="229"/>
      <c r="H344" s="232">
        <v>-39.600000000000001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38" t="s">
        <v>135</v>
      </c>
      <c r="AU344" s="238" t="s">
        <v>131</v>
      </c>
      <c r="AV344" s="14" t="s">
        <v>131</v>
      </c>
      <c r="AW344" s="14" t="s">
        <v>33</v>
      </c>
      <c r="AX344" s="14" t="s">
        <v>72</v>
      </c>
      <c r="AY344" s="238" t="s">
        <v>123</v>
      </c>
    </row>
    <row r="345" s="14" customFormat="1">
      <c r="A345" s="14"/>
      <c r="B345" s="228"/>
      <c r="C345" s="229"/>
      <c r="D345" s="219" t="s">
        <v>135</v>
      </c>
      <c r="E345" s="230" t="s">
        <v>19</v>
      </c>
      <c r="F345" s="231" t="s">
        <v>424</v>
      </c>
      <c r="G345" s="229"/>
      <c r="H345" s="232">
        <v>-3.2400000000000002</v>
      </c>
      <c r="I345" s="233"/>
      <c r="J345" s="229"/>
      <c r="K345" s="229"/>
      <c r="L345" s="234"/>
      <c r="M345" s="235"/>
      <c r="N345" s="236"/>
      <c r="O345" s="236"/>
      <c r="P345" s="236"/>
      <c r="Q345" s="236"/>
      <c r="R345" s="236"/>
      <c r="S345" s="236"/>
      <c r="T345" s="237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38" t="s">
        <v>135</v>
      </c>
      <c r="AU345" s="238" t="s">
        <v>131</v>
      </c>
      <c r="AV345" s="14" t="s">
        <v>131</v>
      </c>
      <c r="AW345" s="14" t="s">
        <v>33</v>
      </c>
      <c r="AX345" s="14" t="s">
        <v>72</v>
      </c>
      <c r="AY345" s="238" t="s">
        <v>123</v>
      </c>
    </row>
    <row r="346" s="14" customFormat="1">
      <c r="A346" s="14"/>
      <c r="B346" s="228"/>
      <c r="C346" s="229"/>
      <c r="D346" s="219" t="s">
        <v>135</v>
      </c>
      <c r="E346" s="230" t="s">
        <v>19</v>
      </c>
      <c r="F346" s="231" t="s">
        <v>425</v>
      </c>
      <c r="G346" s="229"/>
      <c r="H346" s="232">
        <v>-23.399999999999999</v>
      </c>
      <c r="I346" s="233"/>
      <c r="J346" s="229"/>
      <c r="K346" s="229"/>
      <c r="L346" s="234"/>
      <c r="M346" s="235"/>
      <c r="N346" s="236"/>
      <c r="O346" s="236"/>
      <c r="P346" s="236"/>
      <c r="Q346" s="236"/>
      <c r="R346" s="236"/>
      <c r="S346" s="236"/>
      <c r="T346" s="23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38" t="s">
        <v>135</v>
      </c>
      <c r="AU346" s="238" t="s">
        <v>131</v>
      </c>
      <c r="AV346" s="14" t="s">
        <v>131</v>
      </c>
      <c r="AW346" s="14" t="s">
        <v>33</v>
      </c>
      <c r="AX346" s="14" t="s">
        <v>72</v>
      </c>
      <c r="AY346" s="238" t="s">
        <v>123</v>
      </c>
    </row>
    <row r="347" s="14" customFormat="1">
      <c r="A347" s="14"/>
      <c r="B347" s="228"/>
      <c r="C347" s="229"/>
      <c r="D347" s="219" t="s">
        <v>135</v>
      </c>
      <c r="E347" s="230" t="s">
        <v>19</v>
      </c>
      <c r="F347" s="231" t="s">
        <v>254</v>
      </c>
      <c r="G347" s="229"/>
      <c r="H347" s="232">
        <v>-3.9100000000000001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38" t="s">
        <v>135</v>
      </c>
      <c r="AU347" s="238" t="s">
        <v>131</v>
      </c>
      <c r="AV347" s="14" t="s">
        <v>131</v>
      </c>
      <c r="AW347" s="14" t="s">
        <v>33</v>
      </c>
      <c r="AX347" s="14" t="s">
        <v>72</v>
      </c>
      <c r="AY347" s="238" t="s">
        <v>123</v>
      </c>
    </row>
    <row r="348" s="14" customFormat="1">
      <c r="A348" s="14"/>
      <c r="B348" s="228"/>
      <c r="C348" s="229"/>
      <c r="D348" s="219" t="s">
        <v>135</v>
      </c>
      <c r="E348" s="230" t="s">
        <v>19</v>
      </c>
      <c r="F348" s="231" t="s">
        <v>426</v>
      </c>
      <c r="G348" s="229"/>
      <c r="H348" s="232">
        <v>-84</v>
      </c>
      <c r="I348" s="233"/>
      <c r="J348" s="229"/>
      <c r="K348" s="229"/>
      <c r="L348" s="234"/>
      <c r="M348" s="235"/>
      <c r="N348" s="236"/>
      <c r="O348" s="236"/>
      <c r="P348" s="236"/>
      <c r="Q348" s="236"/>
      <c r="R348" s="236"/>
      <c r="S348" s="236"/>
      <c r="T348" s="23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38" t="s">
        <v>135</v>
      </c>
      <c r="AU348" s="238" t="s">
        <v>131</v>
      </c>
      <c r="AV348" s="14" t="s">
        <v>131</v>
      </c>
      <c r="AW348" s="14" t="s">
        <v>33</v>
      </c>
      <c r="AX348" s="14" t="s">
        <v>72</v>
      </c>
      <c r="AY348" s="238" t="s">
        <v>123</v>
      </c>
    </row>
    <row r="349" s="14" customFormat="1">
      <c r="A349" s="14"/>
      <c r="B349" s="228"/>
      <c r="C349" s="229"/>
      <c r="D349" s="219" t="s">
        <v>135</v>
      </c>
      <c r="E349" s="230" t="s">
        <v>19</v>
      </c>
      <c r="F349" s="231" t="s">
        <v>427</v>
      </c>
      <c r="G349" s="229"/>
      <c r="H349" s="232">
        <v>-7.2000000000000002</v>
      </c>
      <c r="I349" s="233"/>
      <c r="J349" s="229"/>
      <c r="K349" s="229"/>
      <c r="L349" s="234"/>
      <c r="M349" s="235"/>
      <c r="N349" s="236"/>
      <c r="O349" s="236"/>
      <c r="P349" s="236"/>
      <c r="Q349" s="236"/>
      <c r="R349" s="236"/>
      <c r="S349" s="236"/>
      <c r="T349" s="237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38" t="s">
        <v>135</v>
      </c>
      <c r="AU349" s="238" t="s">
        <v>131</v>
      </c>
      <c r="AV349" s="14" t="s">
        <v>131</v>
      </c>
      <c r="AW349" s="14" t="s">
        <v>33</v>
      </c>
      <c r="AX349" s="14" t="s">
        <v>72</v>
      </c>
      <c r="AY349" s="238" t="s">
        <v>123</v>
      </c>
    </row>
    <row r="350" s="14" customFormat="1">
      <c r="A350" s="14"/>
      <c r="B350" s="228"/>
      <c r="C350" s="229"/>
      <c r="D350" s="219" t="s">
        <v>135</v>
      </c>
      <c r="E350" s="230" t="s">
        <v>19</v>
      </c>
      <c r="F350" s="231" t="s">
        <v>428</v>
      </c>
      <c r="G350" s="229"/>
      <c r="H350" s="232">
        <v>-1.44</v>
      </c>
      <c r="I350" s="233"/>
      <c r="J350" s="229"/>
      <c r="K350" s="229"/>
      <c r="L350" s="234"/>
      <c r="M350" s="235"/>
      <c r="N350" s="236"/>
      <c r="O350" s="236"/>
      <c r="P350" s="236"/>
      <c r="Q350" s="236"/>
      <c r="R350" s="236"/>
      <c r="S350" s="236"/>
      <c r="T350" s="23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38" t="s">
        <v>135</v>
      </c>
      <c r="AU350" s="238" t="s">
        <v>131</v>
      </c>
      <c r="AV350" s="14" t="s">
        <v>131</v>
      </c>
      <c r="AW350" s="14" t="s">
        <v>33</v>
      </c>
      <c r="AX350" s="14" t="s">
        <v>72</v>
      </c>
      <c r="AY350" s="238" t="s">
        <v>123</v>
      </c>
    </row>
    <row r="351" s="14" customFormat="1">
      <c r="A351" s="14"/>
      <c r="B351" s="228"/>
      <c r="C351" s="229"/>
      <c r="D351" s="219" t="s">
        <v>135</v>
      </c>
      <c r="E351" s="230" t="s">
        <v>19</v>
      </c>
      <c r="F351" s="231" t="s">
        <v>429</v>
      </c>
      <c r="G351" s="229"/>
      <c r="H351" s="232">
        <v>2.25</v>
      </c>
      <c r="I351" s="233"/>
      <c r="J351" s="229"/>
      <c r="K351" s="229"/>
      <c r="L351" s="234"/>
      <c r="M351" s="235"/>
      <c r="N351" s="236"/>
      <c r="O351" s="236"/>
      <c r="P351" s="236"/>
      <c r="Q351" s="236"/>
      <c r="R351" s="236"/>
      <c r="S351" s="236"/>
      <c r="T351" s="23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38" t="s">
        <v>135</v>
      </c>
      <c r="AU351" s="238" t="s">
        <v>131</v>
      </c>
      <c r="AV351" s="14" t="s">
        <v>131</v>
      </c>
      <c r="AW351" s="14" t="s">
        <v>33</v>
      </c>
      <c r="AX351" s="14" t="s">
        <v>72</v>
      </c>
      <c r="AY351" s="238" t="s">
        <v>123</v>
      </c>
    </row>
    <row r="352" s="14" customFormat="1">
      <c r="A352" s="14"/>
      <c r="B352" s="228"/>
      <c r="C352" s="229"/>
      <c r="D352" s="219" t="s">
        <v>135</v>
      </c>
      <c r="E352" s="230" t="s">
        <v>19</v>
      </c>
      <c r="F352" s="231" t="s">
        <v>430</v>
      </c>
      <c r="G352" s="229"/>
      <c r="H352" s="232">
        <v>7.7999999999999998</v>
      </c>
      <c r="I352" s="233"/>
      <c r="J352" s="229"/>
      <c r="K352" s="229"/>
      <c r="L352" s="234"/>
      <c r="M352" s="235"/>
      <c r="N352" s="236"/>
      <c r="O352" s="236"/>
      <c r="P352" s="236"/>
      <c r="Q352" s="236"/>
      <c r="R352" s="236"/>
      <c r="S352" s="236"/>
      <c r="T352" s="23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38" t="s">
        <v>135</v>
      </c>
      <c r="AU352" s="238" t="s">
        <v>131</v>
      </c>
      <c r="AV352" s="14" t="s">
        <v>131</v>
      </c>
      <c r="AW352" s="14" t="s">
        <v>33</v>
      </c>
      <c r="AX352" s="14" t="s">
        <v>72</v>
      </c>
      <c r="AY352" s="238" t="s">
        <v>123</v>
      </c>
    </row>
    <row r="353" s="14" customFormat="1">
      <c r="A353" s="14"/>
      <c r="B353" s="228"/>
      <c r="C353" s="229"/>
      <c r="D353" s="219" t="s">
        <v>135</v>
      </c>
      <c r="E353" s="230" t="s">
        <v>19</v>
      </c>
      <c r="F353" s="231" t="s">
        <v>431</v>
      </c>
      <c r="G353" s="229"/>
      <c r="H353" s="232">
        <v>11.087999999999999</v>
      </c>
      <c r="I353" s="233"/>
      <c r="J353" s="229"/>
      <c r="K353" s="229"/>
      <c r="L353" s="234"/>
      <c r="M353" s="235"/>
      <c r="N353" s="236"/>
      <c r="O353" s="236"/>
      <c r="P353" s="236"/>
      <c r="Q353" s="236"/>
      <c r="R353" s="236"/>
      <c r="S353" s="236"/>
      <c r="T353" s="237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38" t="s">
        <v>135</v>
      </c>
      <c r="AU353" s="238" t="s">
        <v>131</v>
      </c>
      <c r="AV353" s="14" t="s">
        <v>131</v>
      </c>
      <c r="AW353" s="14" t="s">
        <v>33</v>
      </c>
      <c r="AX353" s="14" t="s">
        <v>72</v>
      </c>
      <c r="AY353" s="238" t="s">
        <v>123</v>
      </c>
    </row>
    <row r="354" s="14" customFormat="1">
      <c r="A354" s="14"/>
      <c r="B354" s="228"/>
      <c r="C354" s="229"/>
      <c r="D354" s="219" t="s">
        <v>135</v>
      </c>
      <c r="E354" s="230" t="s">
        <v>19</v>
      </c>
      <c r="F354" s="231" t="s">
        <v>432</v>
      </c>
      <c r="G354" s="229"/>
      <c r="H354" s="232">
        <v>1.0800000000000001</v>
      </c>
      <c r="I354" s="233"/>
      <c r="J354" s="229"/>
      <c r="K354" s="229"/>
      <c r="L354" s="234"/>
      <c r="M354" s="235"/>
      <c r="N354" s="236"/>
      <c r="O354" s="236"/>
      <c r="P354" s="236"/>
      <c r="Q354" s="236"/>
      <c r="R354" s="236"/>
      <c r="S354" s="236"/>
      <c r="T354" s="23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38" t="s">
        <v>135</v>
      </c>
      <c r="AU354" s="238" t="s">
        <v>131</v>
      </c>
      <c r="AV354" s="14" t="s">
        <v>131</v>
      </c>
      <c r="AW354" s="14" t="s">
        <v>33</v>
      </c>
      <c r="AX354" s="14" t="s">
        <v>72</v>
      </c>
      <c r="AY354" s="238" t="s">
        <v>123</v>
      </c>
    </row>
    <row r="355" s="14" customFormat="1">
      <c r="A355" s="14"/>
      <c r="B355" s="228"/>
      <c r="C355" s="229"/>
      <c r="D355" s="219" t="s">
        <v>135</v>
      </c>
      <c r="E355" s="230" t="s">
        <v>19</v>
      </c>
      <c r="F355" s="231" t="s">
        <v>433</v>
      </c>
      <c r="G355" s="229"/>
      <c r="H355" s="232">
        <v>0.315</v>
      </c>
      <c r="I355" s="233"/>
      <c r="J355" s="229"/>
      <c r="K355" s="229"/>
      <c r="L355" s="234"/>
      <c r="M355" s="235"/>
      <c r="N355" s="236"/>
      <c r="O355" s="236"/>
      <c r="P355" s="236"/>
      <c r="Q355" s="236"/>
      <c r="R355" s="236"/>
      <c r="S355" s="236"/>
      <c r="T355" s="237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38" t="s">
        <v>135</v>
      </c>
      <c r="AU355" s="238" t="s">
        <v>131</v>
      </c>
      <c r="AV355" s="14" t="s">
        <v>131</v>
      </c>
      <c r="AW355" s="14" t="s">
        <v>33</v>
      </c>
      <c r="AX355" s="14" t="s">
        <v>72</v>
      </c>
      <c r="AY355" s="238" t="s">
        <v>123</v>
      </c>
    </row>
    <row r="356" s="14" customFormat="1">
      <c r="A356" s="14"/>
      <c r="B356" s="228"/>
      <c r="C356" s="229"/>
      <c r="D356" s="219" t="s">
        <v>135</v>
      </c>
      <c r="E356" s="230" t="s">
        <v>19</v>
      </c>
      <c r="F356" s="231" t="s">
        <v>434</v>
      </c>
      <c r="G356" s="229"/>
      <c r="H356" s="232">
        <v>20</v>
      </c>
      <c r="I356" s="233"/>
      <c r="J356" s="229"/>
      <c r="K356" s="229"/>
      <c r="L356" s="234"/>
      <c r="M356" s="235"/>
      <c r="N356" s="236"/>
      <c r="O356" s="236"/>
      <c r="P356" s="236"/>
      <c r="Q356" s="236"/>
      <c r="R356" s="236"/>
      <c r="S356" s="236"/>
      <c r="T356" s="237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38" t="s">
        <v>135</v>
      </c>
      <c r="AU356" s="238" t="s">
        <v>131</v>
      </c>
      <c r="AV356" s="14" t="s">
        <v>131</v>
      </c>
      <c r="AW356" s="14" t="s">
        <v>33</v>
      </c>
      <c r="AX356" s="14" t="s">
        <v>72</v>
      </c>
      <c r="AY356" s="238" t="s">
        <v>123</v>
      </c>
    </row>
    <row r="357" s="14" customFormat="1">
      <c r="A357" s="14"/>
      <c r="B357" s="228"/>
      <c r="C357" s="229"/>
      <c r="D357" s="219" t="s">
        <v>135</v>
      </c>
      <c r="E357" s="230" t="s">
        <v>19</v>
      </c>
      <c r="F357" s="231" t="s">
        <v>435</v>
      </c>
      <c r="G357" s="229"/>
      <c r="H357" s="232">
        <v>1.296</v>
      </c>
      <c r="I357" s="233"/>
      <c r="J357" s="229"/>
      <c r="K357" s="229"/>
      <c r="L357" s="234"/>
      <c r="M357" s="235"/>
      <c r="N357" s="236"/>
      <c r="O357" s="236"/>
      <c r="P357" s="236"/>
      <c r="Q357" s="236"/>
      <c r="R357" s="236"/>
      <c r="S357" s="236"/>
      <c r="T357" s="237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38" t="s">
        <v>135</v>
      </c>
      <c r="AU357" s="238" t="s">
        <v>131</v>
      </c>
      <c r="AV357" s="14" t="s">
        <v>131</v>
      </c>
      <c r="AW357" s="14" t="s">
        <v>33</v>
      </c>
      <c r="AX357" s="14" t="s">
        <v>72</v>
      </c>
      <c r="AY357" s="238" t="s">
        <v>123</v>
      </c>
    </row>
    <row r="358" s="14" customFormat="1">
      <c r="A358" s="14"/>
      <c r="B358" s="228"/>
      <c r="C358" s="229"/>
      <c r="D358" s="219" t="s">
        <v>135</v>
      </c>
      <c r="E358" s="230" t="s">
        <v>19</v>
      </c>
      <c r="F358" s="231" t="s">
        <v>436</v>
      </c>
      <c r="G358" s="229"/>
      <c r="H358" s="232">
        <v>0.432</v>
      </c>
      <c r="I358" s="233"/>
      <c r="J358" s="229"/>
      <c r="K358" s="229"/>
      <c r="L358" s="234"/>
      <c r="M358" s="235"/>
      <c r="N358" s="236"/>
      <c r="O358" s="236"/>
      <c r="P358" s="236"/>
      <c r="Q358" s="236"/>
      <c r="R358" s="236"/>
      <c r="S358" s="236"/>
      <c r="T358" s="237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38" t="s">
        <v>135</v>
      </c>
      <c r="AU358" s="238" t="s">
        <v>131</v>
      </c>
      <c r="AV358" s="14" t="s">
        <v>131</v>
      </c>
      <c r="AW358" s="14" t="s">
        <v>33</v>
      </c>
      <c r="AX358" s="14" t="s">
        <v>72</v>
      </c>
      <c r="AY358" s="238" t="s">
        <v>123</v>
      </c>
    </row>
    <row r="359" s="14" customFormat="1">
      <c r="A359" s="14"/>
      <c r="B359" s="228"/>
      <c r="C359" s="229"/>
      <c r="D359" s="219" t="s">
        <v>135</v>
      </c>
      <c r="E359" s="230" t="s">
        <v>19</v>
      </c>
      <c r="F359" s="231" t="s">
        <v>437</v>
      </c>
      <c r="G359" s="229"/>
      <c r="H359" s="232">
        <v>0.57599999999999996</v>
      </c>
      <c r="I359" s="233"/>
      <c r="J359" s="229"/>
      <c r="K359" s="229"/>
      <c r="L359" s="234"/>
      <c r="M359" s="235"/>
      <c r="N359" s="236"/>
      <c r="O359" s="236"/>
      <c r="P359" s="236"/>
      <c r="Q359" s="236"/>
      <c r="R359" s="236"/>
      <c r="S359" s="236"/>
      <c r="T359" s="237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38" t="s">
        <v>135</v>
      </c>
      <c r="AU359" s="238" t="s">
        <v>131</v>
      </c>
      <c r="AV359" s="14" t="s">
        <v>131</v>
      </c>
      <c r="AW359" s="14" t="s">
        <v>33</v>
      </c>
      <c r="AX359" s="14" t="s">
        <v>72</v>
      </c>
      <c r="AY359" s="238" t="s">
        <v>123</v>
      </c>
    </row>
    <row r="360" s="15" customFormat="1">
      <c r="A360" s="15"/>
      <c r="B360" s="239"/>
      <c r="C360" s="240"/>
      <c r="D360" s="219" t="s">
        <v>135</v>
      </c>
      <c r="E360" s="241" t="s">
        <v>19</v>
      </c>
      <c r="F360" s="242" t="s">
        <v>140</v>
      </c>
      <c r="G360" s="240"/>
      <c r="H360" s="243">
        <v>957.95500000000027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49" t="s">
        <v>135</v>
      </c>
      <c r="AU360" s="249" t="s">
        <v>131</v>
      </c>
      <c r="AV360" s="15" t="s">
        <v>130</v>
      </c>
      <c r="AW360" s="15" t="s">
        <v>33</v>
      </c>
      <c r="AX360" s="15" t="s">
        <v>77</v>
      </c>
      <c r="AY360" s="249" t="s">
        <v>123</v>
      </c>
    </row>
    <row r="361" s="2" customFormat="1" ht="16.5" customHeight="1">
      <c r="A361" s="40"/>
      <c r="B361" s="41"/>
      <c r="C361" s="199" t="s">
        <v>470</v>
      </c>
      <c r="D361" s="199" t="s">
        <v>125</v>
      </c>
      <c r="E361" s="200" t="s">
        <v>471</v>
      </c>
      <c r="F361" s="201" t="s">
        <v>472</v>
      </c>
      <c r="G361" s="202" t="s">
        <v>128</v>
      </c>
      <c r="H361" s="203">
        <v>957.95500000000004</v>
      </c>
      <c r="I361" s="204"/>
      <c r="J361" s="205">
        <f>ROUND(I361*H361,2)</f>
        <v>0</v>
      </c>
      <c r="K361" s="201" t="s">
        <v>249</v>
      </c>
      <c r="L361" s="46"/>
      <c r="M361" s="206" t="s">
        <v>19</v>
      </c>
      <c r="N361" s="207" t="s">
        <v>44</v>
      </c>
      <c r="O361" s="86"/>
      <c r="P361" s="208">
        <f>O361*H361</f>
        <v>0</v>
      </c>
      <c r="Q361" s="208">
        <v>0.00025999999999999998</v>
      </c>
      <c r="R361" s="208">
        <f>Q361*H361</f>
        <v>0.24906829999999999</v>
      </c>
      <c r="S361" s="208">
        <v>0</v>
      </c>
      <c r="T361" s="209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0" t="s">
        <v>130</v>
      </c>
      <c r="AT361" s="210" t="s">
        <v>125</v>
      </c>
      <c r="AU361" s="210" t="s">
        <v>131</v>
      </c>
      <c r="AY361" s="19" t="s">
        <v>123</v>
      </c>
      <c r="BE361" s="211">
        <f>IF(N361="základní",J361,0)</f>
        <v>0</v>
      </c>
      <c r="BF361" s="211">
        <f>IF(N361="snížená",J361,0)</f>
        <v>0</v>
      </c>
      <c r="BG361" s="211">
        <f>IF(N361="zákl. přenesená",J361,0)</f>
        <v>0</v>
      </c>
      <c r="BH361" s="211">
        <f>IF(N361="sníž. přenesená",J361,0)</f>
        <v>0</v>
      </c>
      <c r="BI361" s="211">
        <f>IF(N361="nulová",J361,0)</f>
        <v>0</v>
      </c>
      <c r="BJ361" s="19" t="s">
        <v>131</v>
      </c>
      <c r="BK361" s="211">
        <f>ROUND(I361*H361,2)</f>
        <v>0</v>
      </c>
      <c r="BL361" s="19" t="s">
        <v>130</v>
      </c>
      <c r="BM361" s="210" t="s">
        <v>473</v>
      </c>
    </row>
    <row r="362" s="2" customFormat="1">
      <c r="A362" s="40"/>
      <c r="B362" s="41"/>
      <c r="C362" s="42"/>
      <c r="D362" s="212" t="s">
        <v>133</v>
      </c>
      <c r="E362" s="42"/>
      <c r="F362" s="213" t="s">
        <v>474</v>
      </c>
      <c r="G362" s="42"/>
      <c r="H362" s="42"/>
      <c r="I362" s="214"/>
      <c r="J362" s="42"/>
      <c r="K362" s="42"/>
      <c r="L362" s="46"/>
      <c r="M362" s="215"/>
      <c r="N362" s="216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133</v>
      </c>
      <c r="AU362" s="19" t="s">
        <v>131</v>
      </c>
    </row>
    <row r="363" s="2" customFormat="1" ht="37.8" customHeight="1">
      <c r="A363" s="40"/>
      <c r="B363" s="41"/>
      <c r="C363" s="199" t="s">
        <v>475</v>
      </c>
      <c r="D363" s="199" t="s">
        <v>125</v>
      </c>
      <c r="E363" s="200" t="s">
        <v>476</v>
      </c>
      <c r="F363" s="201" t="s">
        <v>477</v>
      </c>
      <c r="G363" s="202" t="s">
        <v>128</v>
      </c>
      <c r="H363" s="203">
        <v>795.68799999999999</v>
      </c>
      <c r="I363" s="204"/>
      <c r="J363" s="205">
        <f>ROUND(I363*H363,2)</f>
        <v>0</v>
      </c>
      <c r="K363" s="201" t="s">
        <v>249</v>
      </c>
      <c r="L363" s="46"/>
      <c r="M363" s="206" t="s">
        <v>19</v>
      </c>
      <c r="N363" s="207" t="s">
        <v>44</v>
      </c>
      <c r="O363" s="86"/>
      <c r="P363" s="208">
        <f>O363*H363</f>
        <v>0</v>
      </c>
      <c r="Q363" s="208">
        <v>0.0086</v>
      </c>
      <c r="R363" s="208">
        <f>Q363*H363</f>
        <v>6.8429168000000002</v>
      </c>
      <c r="S363" s="208">
        <v>0</v>
      </c>
      <c r="T363" s="209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0" t="s">
        <v>130</v>
      </c>
      <c r="AT363" s="210" t="s">
        <v>125</v>
      </c>
      <c r="AU363" s="210" t="s">
        <v>131</v>
      </c>
      <c r="AY363" s="19" t="s">
        <v>123</v>
      </c>
      <c r="BE363" s="211">
        <f>IF(N363="základní",J363,0)</f>
        <v>0</v>
      </c>
      <c r="BF363" s="211">
        <f>IF(N363="snížená",J363,0)</f>
        <v>0</v>
      </c>
      <c r="BG363" s="211">
        <f>IF(N363="zákl. přenesená",J363,0)</f>
        <v>0</v>
      </c>
      <c r="BH363" s="211">
        <f>IF(N363="sníž. přenesená",J363,0)</f>
        <v>0</v>
      </c>
      <c r="BI363" s="211">
        <f>IF(N363="nulová",J363,0)</f>
        <v>0</v>
      </c>
      <c r="BJ363" s="19" t="s">
        <v>131</v>
      </c>
      <c r="BK363" s="211">
        <f>ROUND(I363*H363,2)</f>
        <v>0</v>
      </c>
      <c r="BL363" s="19" t="s">
        <v>130</v>
      </c>
      <c r="BM363" s="210" t="s">
        <v>478</v>
      </c>
    </row>
    <row r="364" s="2" customFormat="1">
      <c r="A364" s="40"/>
      <c r="B364" s="41"/>
      <c r="C364" s="42"/>
      <c r="D364" s="212" t="s">
        <v>133</v>
      </c>
      <c r="E364" s="42"/>
      <c r="F364" s="213" t="s">
        <v>479</v>
      </c>
      <c r="G364" s="42"/>
      <c r="H364" s="42"/>
      <c r="I364" s="214"/>
      <c r="J364" s="42"/>
      <c r="K364" s="42"/>
      <c r="L364" s="46"/>
      <c r="M364" s="215"/>
      <c r="N364" s="216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133</v>
      </c>
      <c r="AU364" s="19" t="s">
        <v>131</v>
      </c>
    </row>
    <row r="365" s="2" customFormat="1">
      <c r="A365" s="40"/>
      <c r="B365" s="41"/>
      <c r="C365" s="42"/>
      <c r="D365" s="219" t="s">
        <v>480</v>
      </c>
      <c r="E365" s="42"/>
      <c r="F365" s="271" t="s">
        <v>481</v>
      </c>
      <c r="G365" s="42"/>
      <c r="H365" s="42"/>
      <c r="I365" s="214"/>
      <c r="J365" s="42"/>
      <c r="K365" s="42"/>
      <c r="L365" s="46"/>
      <c r="M365" s="215"/>
      <c r="N365" s="216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480</v>
      </c>
      <c r="AU365" s="19" t="s">
        <v>131</v>
      </c>
    </row>
    <row r="366" s="13" customFormat="1">
      <c r="A366" s="13"/>
      <c r="B366" s="217"/>
      <c r="C366" s="218"/>
      <c r="D366" s="219" t="s">
        <v>135</v>
      </c>
      <c r="E366" s="220" t="s">
        <v>19</v>
      </c>
      <c r="F366" s="221" t="s">
        <v>482</v>
      </c>
      <c r="G366" s="218"/>
      <c r="H366" s="220" t="s">
        <v>19</v>
      </c>
      <c r="I366" s="222"/>
      <c r="J366" s="218"/>
      <c r="K366" s="218"/>
      <c r="L366" s="223"/>
      <c r="M366" s="224"/>
      <c r="N366" s="225"/>
      <c r="O366" s="225"/>
      <c r="P366" s="225"/>
      <c r="Q366" s="225"/>
      <c r="R366" s="225"/>
      <c r="S366" s="225"/>
      <c r="T366" s="22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27" t="s">
        <v>135</v>
      </c>
      <c r="AU366" s="227" t="s">
        <v>131</v>
      </c>
      <c r="AV366" s="13" t="s">
        <v>77</v>
      </c>
      <c r="AW366" s="13" t="s">
        <v>33</v>
      </c>
      <c r="AX366" s="13" t="s">
        <v>72</v>
      </c>
      <c r="AY366" s="227" t="s">
        <v>123</v>
      </c>
    </row>
    <row r="367" s="14" customFormat="1">
      <c r="A367" s="14"/>
      <c r="B367" s="228"/>
      <c r="C367" s="229"/>
      <c r="D367" s="219" t="s">
        <v>135</v>
      </c>
      <c r="E367" s="230" t="s">
        <v>19</v>
      </c>
      <c r="F367" s="231" t="s">
        <v>483</v>
      </c>
      <c r="G367" s="229"/>
      <c r="H367" s="232">
        <v>883.048</v>
      </c>
      <c r="I367" s="233"/>
      <c r="J367" s="229"/>
      <c r="K367" s="229"/>
      <c r="L367" s="234"/>
      <c r="M367" s="235"/>
      <c r="N367" s="236"/>
      <c r="O367" s="236"/>
      <c r="P367" s="236"/>
      <c r="Q367" s="236"/>
      <c r="R367" s="236"/>
      <c r="S367" s="236"/>
      <c r="T367" s="23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38" t="s">
        <v>135</v>
      </c>
      <c r="AU367" s="238" t="s">
        <v>131</v>
      </c>
      <c r="AV367" s="14" t="s">
        <v>131</v>
      </c>
      <c r="AW367" s="14" t="s">
        <v>33</v>
      </c>
      <c r="AX367" s="14" t="s">
        <v>72</v>
      </c>
      <c r="AY367" s="238" t="s">
        <v>123</v>
      </c>
    </row>
    <row r="368" s="14" customFormat="1">
      <c r="A368" s="14"/>
      <c r="B368" s="228"/>
      <c r="C368" s="229"/>
      <c r="D368" s="219" t="s">
        <v>135</v>
      </c>
      <c r="E368" s="230" t="s">
        <v>19</v>
      </c>
      <c r="F368" s="231" t="s">
        <v>423</v>
      </c>
      <c r="G368" s="229"/>
      <c r="H368" s="232">
        <v>-39.600000000000001</v>
      </c>
      <c r="I368" s="233"/>
      <c r="J368" s="229"/>
      <c r="K368" s="229"/>
      <c r="L368" s="234"/>
      <c r="M368" s="235"/>
      <c r="N368" s="236"/>
      <c r="O368" s="236"/>
      <c r="P368" s="236"/>
      <c r="Q368" s="236"/>
      <c r="R368" s="236"/>
      <c r="S368" s="236"/>
      <c r="T368" s="237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38" t="s">
        <v>135</v>
      </c>
      <c r="AU368" s="238" t="s">
        <v>131</v>
      </c>
      <c r="AV368" s="14" t="s">
        <v>131</v>
      </c>
      <c r="AW368" s="14" t="s">
        <v>33</v>
      </c>
      <c r="AX368" s="14" t="s">
        <v>72</v>
      </c>
      <c r="AY368" s="238" t="s">
        <v>123</v>
      </c>
    </row>
    <row r="369" s="14" customFormat="1">
      <c r="A369" s="14"/>
      <c r="B369" s="228"/>
      <c r="C369" s="229"/>
      <c r="D369" s="219" t="s">
        <v>135</v>
      </c>
      <c r="E369" s="230" t="s">
        <v>19</v>
      </c>
      <c r="F369" s="231" t="s">
        <v>424</v>
      </c>
      <c r="G369" s="229"/>
      <c r="H369" s="232">
        <v>-3.2400000000000002</v>
      </c>
      <c r="I369" s="233"/>
      <c r="J369" s="229"/>
      <c r="K369" s="229"/>
      <c r="L369" s="234"/>
      <c r="M369" s="235"/>
      <c r="N369" s="236"/>
      <c r="O369" s="236"/>
      <c r="P369" s="236"/>
      <c r="Q369" s="236"/>
      <c r="R369" s="236"/>
      <c r="S369" s="236"/>
      <c r="T369" s="23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38" t="s">
        <v>135</v>
      </c>
      <c r="AU369" s="238" t="s">
        <v>131</v>
      </c>
      <c r="AV369" s="14" t="s">
        <v>131</v>
      </c>
      <c r="AW369" s="14" t="s">
        <v>33</v>
      </c>
      <c r="AX369" s="14" t="s">
        <v>72</v>
      </c>
      <c r="AY369" s="238" t="s">
        <v>123</v>
      </c>
    </row>
    <row r="370" s="14" customFormat="1">
      <c r="A370" s="14"/>
      <c r="B370" s="228"/>
      <c r="C370" s="229"/>
      <c r="D370" s="219" t="s">
        <v>135</v>
      </c>
      <c r="E370" s="230" t="s">
        <v>19</v>
      </c>
      <c r="F370" s="231" t="s">
        <v>484</v>
      </c>
      <c r="G370" s="229"/>
      <c r="H370" s="232">
        <v>-15.6</v>
      </c>
      <c r="I370" s="233"/>
      <c r="J370" s="229"/>
      <c r="K370" s="229"/>
      <c r="L370" s="234"/>
      <c r="M370" s="235"/>
      <c r="N370" s="236"/>
      <c r="O370" s="236"/>
      <c r="P370" s="236"/>
      <c r="Q370" s="236"/>
      <c r="R370" s="236"/>
      <c r="S370" s="236"/>
      <c r="T370" s="23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38" t="s">
        <v>135</v>
      </c>
      <c r="AU370" s="238" t="s">
        <v>131</v>
      </c>
      <c r="AV370" s="14" t="s">
        <v>131</v>
      </c>
      <c r="AW370" s="14" t="s">
        <v>33</v>
      </c>
      <c r="AX370" s="14" t="s">
        <v>72</v>
      </c>
      <c r="AY370" s="238" t="s">
        <v>123</v>
      </c>
    </row>
    <row r="371" s="14" customFormat="1">
      <c r="A371" s="14"/>
      <c r="B371" s="228"/>
      <c r="C371" s="229"/>
      <c r="D371" s="219" t="s">
        <v>135</v>
      </c>
      <c r="E371" s="230" t="s">
        <v>19</v>
      </c>
      <c r="F371" s="231" t="s">
        <v>485</v>
      </c>
      <c r="G371" s="229"/>
      <c r="H371" s="232">
        <v>-6.9000000000000004</v>
      </c>
      <c r="I371" s="233"/>
      <c r="J371" s="229"/>
      <c r="K371" s="229"/>
      <c r="L371" s="234"/>
      <c r="M371" s="235"/>
      <c r="N371" s="236"/>
      <c r="O371" s="236"/>
      <c r="P371" s="236"/>
      <c r="Q371" s="236"/>
      <c r="R371" s="236"/>
      <c r="S371" s="236"/>
      <c r="T371" s="237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38" t="s">
        <v>135</v>
      </c>
      <c r="AU371" s="238" t="s">
        <v>131</v>
      </c>
      <c r="AV371" s="14" t="s">
        <v>131</v>
      </c>
      <c r="AW371" s="14" t="s">
        <v>33</v>
      </c>
      <c r="AX371" s="14" t="s">
        <v>72</v>
      </c>
      <c r="AY371" s="238" t="s">
        <v>123</v>
      </c>
    </row>
    <row r="372" s="14" customFormat="1">
      <c r="A372" s="14"/>
      <c r="B372" s="228"/>
      <c r="C372" s="229"/>
      <c r="D372" s="219" t="s">
        <v>135</v>
      </c>
      <c r="E372" s="230" t="s">
        <v>19</v>
      </c>
      <c r="F372" s="231" t="s">
        <v>486</v>
      </c>
      <c r="G372" s="229"/>
      <c r="H372" s="232">
        <v>-2.3799999999999999</v>
      </c>
      <c r="I372" s="233"/>
      <c r="J372" s="229"/>
      <c r="K372" s="229"/>
      <c r="L372" s="234"/>
      <c r="M372" s="235"/>
      <c r="N372" s="236"/>
      <c r="O372" s="236"/>
      <c r="P372" s="236"/>
      <c r="Q372" s="236"/>
      <c r="R372" s="236"/>
      <c r="S372" s="236"/>
      <c r="T372" s="23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38" t="s">
        <v>135</v>
      </c>
      <c r="AU372" s="238" t="s">
        <v>131</v>
      </c>
      <c r="AV372" s="14" t="s">
        <v>131</v>
      </c>
      <c r="AW372" s="14" t="s">
        <v>33</v>
      </c>
      <c r="AX372" s="14" t="s">
        <v>72</v>
      </c>
      <c r="AY372" s="238" t="s">
        <v>123</v>
      </c>
    </row>
    <row r="373" s="14" customFormat="1">
      <c r="A373" s="14"/>
      <c r="B373" s="228"/>
      <c r="C373" s="229"/>
      <c r="D373" s="219" t="s">
        <v>135</v>
      </c>
      <c r="E373" s="230" t="s">
        <v>19</v>
      </c>
      <c r="F373" s="231" t="s">
        <v>426</v>
      </c>
      <c r="G373" s="229"/>
      <c r="H373" s="232">
        <v>-84</v>
      </c>
      <c r="I373" s="233"/>
      <c r="J373" s="229"/>
      <c r="K373" s="229"/>
      <c r="L373" s="234"/>
      <c r="M373" s="235"/>
      <c r="N373" s="236"/>
      <c r="O373" s="236"/>
      <c r="P373" s="236"/>
      <c r="Q373" s="236"/>
      <c r="R373" s="236"/>
      <c r="S373" s="236"/>
      <c r="T373" s="23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38" t="s">
        <v>135</v>
      </c>
      <c r="AU373" s="238" t="s">
        <v>131</v>
      </c>
      <c r="AV373" s="14" t="s">
        <v>131</v>
      </c>
      <c r="AW373" s="14" t="s">
        <v>33</v>
      </c>
      <c r="AX373" s="14" t="s">
        <v>72</v>
      </c>
      <c r="AY373" s="238" t="s">
        <v>123</v>
      </c>
    </row>
    <row r="374" s="14" customFormat="1">
      <c r="A374" s="14"/>
      <c r="B374" s="228"/>
      <c r="C374" s="229"/>
      <c r="D374" s="219" t="s">
        <v>135</v>
      </c>
      <c r="E374" s="230" t="s">
        <v>19</v>
      </c>
      <c r="F374" s="231" t="s">
        <v>427</v>
      </c>
      <c r="G374" s="229"/>
      <c r="H374" s="232">
        <v>-7.2000000000000002</v>
      </c>
      <c r="I374" s="233"/>
      <c r="J374" s="229"/>
      <c r="K374" s="229"/>
      <c r="L374" s="234"/>
      <c r="M374" s="235"/>
      <c r="N374" s="236"/>
      <c r="O374" s="236"/>
      <c r="P374" s="236"/>
      <c r="Q374" s="236"/>
      <c r="R374" s="236"/>
      <c r="S374" s="236"/>
      <c r="T374" s="237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38" t="s">
        <v>135</v>
      </c>
      <c r="AU374" s="238" t="s">
        <v>131</v>
      </c>
      <c r="AV374" s="14" t="s">
        <v>131</v>
      </c>
      <c r="AW374" s="14" t="s">
        <v>33</v>
      </c>
      <c r="AX374" s="14" t="s">
        <v>72</v>
      </c>
      <c r="AY374" s="238" t="s">
        <v>123</v>
      </c>
    </row>
    <row r="375" s="16" customFormat="1">
      <c r="A375" s="16"/>
      <c r="B375" s="260"/>
      <c r="C375" s="261"/>
      <c r="D375" s="219" t="s">
        <v>135</v>
      </c>
      <c r="E375" s="262" t="s">
        <v>19</v>
      </c>
      <c r="F375" s="263" t="s">
        <v>255</v>
      </c>
      <c r="G375" s="261"/>
      <c r="H375" s="264">
        <v>724.12799999999993</v>
      </c>
      <c r="I375" s="265"/>
      <c r="J375" s="261"/>
      <c r="K375" s="261"/>
      <c r="L375" s="266"/>
      <c r="M375" s="267"/>
      <c r="N375" s="268"/>
      <c r="O375" s="268"/>
      <c r="P375" s="268"/>
      <c r="Q375" s="268"/>
      <c r="R375" s="268"/>
      <c r="S375" s="268"/>
      <c r="T375" s="269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70" t="s">
        <v>135</v>
      </c>
      <c r="AU375" s="270" t="s">
        <v>131</v>
      </c>
      <c r="AV375" s="16" t="s">
        <v>145</v>
      </c>
      <c r="AW375" s="16" t="s">
        <v>33</v>
      </c>
      <c r="AX375" s="16" t="s">
        <v>72</v>
      </c>
      <c r="AY375" s="270" t="s">
        <v>123</v>
      </c>
    </row>
    <row r="376" s="13" customFormat="1">
      <c r="A376" s="13"/>
      <c r="B376" s="217"/>
      <c r="C376" s="218"/>
      <c r="D376" s="219" t="s">
        <v>135</v>
      </c>
      <c r="E376" s="220" t="s">
        <v>19</v>
      </c>
      <c r="F376" s="221" t="s">
        <v>487</v>
      </c>
      <c r="G376" s="218"/>
      <c r="H376" s="220" t="s">
        <v>19</v>
      </c>
      <c r="I376" s="222"/>
      <c r="J376" s="218"/>
      <c r="K376" s="218"/>
      <c r="L376" s="223"/>
      <c r="M376" s="224"/>
      <c r="N376" s="225"/>
      <c r="O376" s="225"/>
      <c r="P376" s="225"/>
      <c r="Q376" s="225"/>
      <c r="R376" s="225"/>
      <c r="S376" s="225"/>
      <c r="T376" s="22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27" t="s">
        <v>135</v>
      </c>
      <c r="AU376" s="227" t="s">
        <v>131</v>
      </c>
      <c r="AV376" s="13" t="s">
        <v>77</v>
      </c>
      <c r="AW376" s="13" t="s">
        <v>33</v>
      </c>
      <c r="AX376" s="13" t="s">
        <v>72</v>
      </c>
      <c r="AY376" s="227" t="s">
        <v>123</v>
      </c>
    </row>
    <row r="377" s="14" customFormat="1">
      <c r="A377" s="14"/>
      <c r="B377" s="228"/>
      <c r="C377" s="229"/>
      <c r="D377" s="219" t="s">
        <v>135</v>
      </c>
      <c r="E377" s="230" t="s">
        <v>19</v>
      </c>
      <c r="F377" s="231" t="s">
        <v>488</v>
      </c>
      <c r="G377" s="229"/>
      <c r="H377" s="232">
        <v>28.154</v>
      </c>
      <c r="I377" s="233"/>
      <c r="J377" s="229"/>
      <c r="K377" s="229"/>
      <c r="L377" s="234"/>
      <c r="M377" s="235"/>
      <c r="N377" s="236"/>
      <c r="O377" s="236"/>
      <c r="P377" s="236"/>
      <c r="Q377" s="236"/>
      <c r="R377" s="236"/>
      <c r="S377" s="236"/>
      <c r="T377" s="23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38" t="s">
        <v>135</v>
      </c>
      <c r="AU377" s="238" t="s">
        <v>131</v>
      </c>
      <c r="AV377" s="14" t="s">
        <v>131</v>
      </c>
      <c r="AW377" s="14" t="s">
        <v>33</v>
      </c>
      <c r="AX377" s="14" t="s">
        <v>72</v>
      </c>
      <c r="AY377" s="238" t="s">
        <v>123</v>
      </c>
    </row>
    <row r="378" s="14" customFormat="1">
      <c r="A378" s="14"/>
      <c r="B378" s="228"/>
      <c r="C378" s="229"/>
      <c r="D378" s="219" t="s">
        <v>135</v>
      </c>
      <c r="E378" s="230" t="s">
        <v>19</v>
      </c>
      <c r="F378" s="231" t="s">
        <v>489</v>
      </c>
      <c r="G378" s="229"/>
      <c r="H378" s="232">
        <v>27.338000000000001</v>
      </c>
      <c r="I378" s="233"/>
      <c r="J378" s="229"/>
      <c r="K378" s="229"/>
      <c r="L378" s="234"/>
      <c r="M378" s="235"/>
      <c r="N378" s="236"/>
      <c r="O378" s="236"/>
      <c r="P378" s="236"/>
      <c r="Q378" s="236"/>
      <c r="R378" s="236"/>
      <c r="S378" s="236"/>
      <c r="T378" s="23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38" t="s">
        <v>135</v>
      </c>
      <c r="AU378" s="238" t="s">
        <v>131</v>
      </c>
      <c r="AV378" s="14" t="s">
        <v>131</v>
      </c>
      <c r="AW378" s="14" t="s">
        <v>33</v>
      </c>
      <c r="AX378" s="14" t="s">
        <v>72</v>
      </c>
      <c r="AY378" s="238" t="s">
        <v>123</v>
      </c>
    </row>
    <row r="379" s="14" customFormat="1">
      <c r="A379" s="14"/>
      <c r="B379" s="228"/>
      <c r="C379" s="229"/>
      <c r="D379" s="219" t="s">
        <v>135</v>
      </c>
      <c r="E379" s="230" t="s">
        <v>19</v>
      </c>
      <c r="F379" s="231" t="s">
        <v>490</v>
      </c>
      <c r="G379" s="229"/>
      <c r="H379" s="232">
        <v>7.9939999999999998</v>
      </c>
      <c r="I379" s="233"/>
      <c r="J379" s="229"/>
      <c r="K379" s="229"/>
      <c r="L379" s="234"/>
      <c r="M379" s="235"/>
      <c r="N379" s="236"/>
      <c r="O379" s="236"/>
      <c r="P379" s="236"/>
      <c r="Q379" s="236"/>
      <c r="R379" s="236"/>
      <c r="S379" s="236"/>
      <c r="T379" s="237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38" t="s">
        <v>135</v>
      </c>
      <c r="AU379" s="238" t="s">
        <v>131</v>
      </c>
      <c r="AV379" s="14" t="s">
        <v>131</v>
      </c>
      <c r="AW379" s="14" t="s">
        <v>33</v>
      </c>
      <c r="AX379" s="14" t="s">
        <v>72</v>
      </c>
      <c r="AY379" s="238" t="s">
        <v>123</v>
      </c>
    </row>
    <row r="380" s="14" customFormat="1">
      <c r="A380" s="14"/>
      <c r="B380" s="228"/>
      <c r="C380" s="229"/>
      <c r="D380" s="219" t="s">
        <v>135</v>
      </c>
      <c r="E380" s="230" t="s">
        <v>19</v>
      </c>
      <c r="F380" s="231" t="s">
        <v>491</v>
      </c>
      <c r="G380" s="229"/>
      <c r="H380" s="232">
        <v>9.1359999999999992</v>
      </c>
      <c r="I380" s="233"/>
      <c r="J380" s="229"/>
      <c r="K380" s="229"/>
      <c r="L380" s="234"/>
      <c r="M380" s="235"/>
      <c r="N380" s="236"/>
      <c r="O380" s="236"/>
      <c r="P380" s="236"/>
      <c r="Q380" s="236"/>
      <c r="R380" s="236"/>
      <c r="S380" s="236"/>
      <c r="T380" s="23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38" t="s">
        <v>135</v>
      </c>
      <c r="AU380" s="238" t="s">
        <v>131</v>
      </c>
      <c r="AV380" s="14" t="s">
        <v>131</v>
      </c>
      <c r="AW380" s="14" t="s">
        <v>33</v>
      </c>
      <c r="AX380" s="14" t="s">
        <v>72</v>
      </c>
      <c r="AY380" s="238" t="s">
        <v>123</v>
      </c>
    </row>
    <row r="381" s="14" customFormat="1">
      <c r="A381" s="14"/>
      <c r="B381" s="228"/>
      <c r="C381" s="229"/>
      <c r="D381" s="219" t="s">
        <v>135</v>
      </c>
      <c r="E381" s="230" t="s">
        <v>19</v>
      </c>
      <c r="F381" s="231" t="s">
        <v>492</v>
      </c>
      <c r="G381" s="229"/>
      <c r="H381" s="232">
        <v>11.988</v>
      </c>
      <c r="I381" s="233"/>
      <c r="J381" s="229"/>
      <c r="K381" s="229"/>
      <c r="L381" s="234"/>
      <c r="M381" s="235"/>
      <c r="N381" s="236"/>
      <c r="O381" s="236"/>
      <c r="P381" s="236"/>
      <c r="Q381" s="236"/>
      <c r="R381" s="236"/>
      <c r="S381" s="236"/>
      <c r="T381" s="23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38" t="s">
        <v>135</v>
      </c>
      <c r="AU381" s="238" t="s">
        <v>131</v>
      </c>
      <c r="AV381" s="14" t="s">
        <v>131</v>
      </c>
      <c r="AW381" s="14" t="s">
        <v>33</v>
      </c>
      <c r="AX381" s="14" t="s">
        <v>72</v>
      </c>
      <c r="AY381" s="238" t="s">
        <v>123</v>
      </c>
    </row>
    <row r="382" s="14" customFormat="1">
      <c r="A382" s="14"/>
      <c r="B382" s="228"/>
      <c r="C382" s="229"/>
      <c r="D382" s="219" t="s">
        <v>135</v>
      </c>
      <c r="E382" s="230" t="s">
        <v>19</v>
      </c>
      <c r="F382" s="231" t="s">
        <v>493</v>
      </c>
      <c r="G382" s="229"/>
      <c r="H382" s="232">
        <v>-1.8</v>
      </c>
      <c r="I382" s="233"/>
      <c r="J382" s="229"/>
      <c r="K382" s="229"/>
      <c r="L382" s="234"/>
      <c r="M382" s="235"/>
      <c r="N382" s="236"/>
      <c r="O382" s="236"/>
      <c r="P382" s="236"/>
      <c r="Q382" s="236"/>
      <c r="R382" s="236"/>
      <c r="S382" s="236"/>
      <c r="T382" s="237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38" t="s">
        <v>135</v>
      </c>
      <c r="AU382" s="238" t="s">
        <v>131</v>
      </c>
      <c r="AV382" s="14" t="s">
        <v>131</v>
      </c>
      <c r="AW382" s="14" t="s">
        <v>33</v>
      </c>
      <c r="AX382" s="14" t="s">
        <v>72</v>
      </c>
      <c r="AY382" s="238" t="s">
        <v>123</v>
      </c>
    </row>
    <row r="383" s="14" customFormat="1">
      <c r="A383" s="14"/>
      <c r="B383" s="228"/>
      <c r="C383" s="229"/>
      <c r="D383" s="219" t="s">
        <v>135</v>
      </c>
      <c r="E383" s="230" t="s">
        <v>19</v>
      </c>
      <c r="F383" s="231" t="s">
        <v>494</v>
      </c>
      <c r="G383" s="229"/>
      <c r="H383" s="232">
        <v>-9.3599999999999994</v>
      </c>
      <c r="I383" s="233"/>
      <c r="J383" s="229"/>
      <c r="K383" s="229"/>
      <c r="L383" s="234"/>
      <c r="M383" s="235"/>
      <c r="N383" s="236"/>
      <c r="O383" s="236"/>
      <c r="P383" s="236"/>
      <c r="Q383" s="236"/>
      <c r="R383" s="236"/>
      <c r="S383" s="236"/>
      <c r="T383" s="237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38" t="s">
        <v>135</v>
      </c>
      <c r="AU383" s="238" t="s">
        <v>131</v>
      </c>
      <c r="AV383" s="14" t="s">
        <v>131</v>
      </c>
      <c r="AW383" s="14" t="s">
        <v>33</v>
      </c>
      <c r="AX383" s="14" t="s">
        <v>72</v>
      </c>
      <c r="AY383" s="238" t="s">
        <v>123</v>
      </c>
    </row>
    <row r="384" s="14" customFormat="1">
      <c r="A384" s="14"/>
      <c r="B384" s="228"/>
      <c r="C384" s="229"/>
      <c r="D384" s="219" t="s">
        <v>135</v>
      </c>
      <c r="E384" s="230" t="s">
        <v>19</v>
      </c>
      <c r="F384" s="231" t="s">
        <v>422</v>
      </c>
      <c r="G384" s="229"/>
      <c r="H384" s="232">
        <v>-1.8899999999999999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38" t="s">
        <v>135</v>
      </c>
      <c r="AU384" s="238" t="s">
        <v>131</v>
      </c>
      <c r="AV384" s="14" t="s">
        <v>131</v>
      </c>
      <c r="AW384" s="14" t="s">
        <v>33</v>
      </c>
      <c r="AX384" s="14" t="s">
        <v>72</v>
      </c>
      <c r="AY384" s="238" t="s">
        <v>123</v>
      </c>
    </row>
    <row r="385" s="16" customFormat="1">
      <c r="A385" s="16"/>
      <c r="B385" s="260"/>
      <c r="C385" s="261"/>
      <c r="D385" s="219" t="s">
        <v>135</v>
      </c>
      <c r="E385" s="262" t="s">
        <v>19</v>
      </c>
      <c r="F385" s="263" t="s">
        <v>255</v>
      </c>
      <c r="G385" s="261"/>
      <c r="H385" s="264">
        <v>71.560000000000002</v>
      </c>
      <c r="I385" s="265"/>
      <c r="J385" s="261"/>
      <c r="K385" s="261"/>
      <c r="L385" s="266"/>
      <c r="M385" s="267"/>
      <c r="N385" s="268"/>
      <c r="O385" s="268"/>
      <c r="P385" s="268"/>
      <c r="Q385" s="268"/>
      <c r="R385" s="268"/>
      <c r="S385" s="268"/>
      <c r="T385" s="269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T385" s="270" t="s">
        <v>135</v>
      </c>
      <c r="AU385" s="270" t="s">
        <v>131</v>
      </c>
      <c r="AV385" s="16" t="s">
        <v>145</v>
      </c>
      <c r="AW385" s="16" t="s">
        <v>33</v>
      </c>
      <c r="AX385" s="16" t="s">
        <v>72</v>
      </c>
      <c r="AY385" s="270" t="s">
        <v>123</v>
      </c>
    </row>
    <row r="386" s="15" customFormat="1">
      <c r="A386" s="15"/>
      <c r="B386" s="239"/>
      <c r="C386" s="240"/>
      <c r="D386" s="219" t="s">
        <v>135</v>
      </c>
      <c r="E386" s="241" t="s">
        <v>19</v>
      </c>
      <c r="F386" s="242" t="s">
        <v>140</v>
      </c>
      <c r="G386" s="240"/>
      <c r="H386" s="243">
        <v>795.68799999999987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49" t="s">
        <v>135</v>
      </c>
      <c r="AU386" s="249" t="s">
        <v>131</v>
      </c>
      <c r="AV386" s="15" t="s">
        <v>130</v>
      </c>
      <c r="AW386" s="15" t="s">
        <v>33</v>
      </c>
      <c r="AX386" s="15" t="s">
        <v>77</v>
      </c>
      <c r="AY386" s="249" t="s">
        <v>123</v>
      </c>
    </row>
    <row r="387" s="2" customFormat="1" ht="16.5" customHeight="1">
      <c r="A387" s="40"/>
      <c r="B387" s="41"/>
      <c r="C387" s="250" t="s">
        <v>495</v>
      </c>
      <c r="D387" s="250" t="s">
        <v>202</v>
      </c>
      <c r="E387" s="251" t="s">
        <v>496</v>
      </c>
      <c r="F387" s="252" t="s">
        <v>497</v>
      </c>
      <c r="G387" s="253" t="s">
        <v>128</v>
      </c>
      <c r="H387" s="254">
        <v>760.33399999999995</v>
      </c>
      <c r="I387" s="255"/>
      <c r="J387" s="256">
        <f>ROUND(I387*H387,2)</f>
        <v>0</v>
      </c>
      <c r="K387" s="252" t="s">
        <v>19</v>
      </c>
      <c r="L387" s="257"/>
      <c r="M387" s="258" t="s">
        <v>19</v>
      </c>
      <c r="N387" s="259" t="s">
        <v>44</v>
      </c>
      <c r="O387" s="86"/>
      <c r="P387" s="208">
        <f>O387*H387</f>
        <v>0</v>
      </c>
      <c r="Q387" s="208">
        <v>0.0023999999999999998</v>
      </c>
      <c r="R387" s="208">
        <f>Q387*H387</f>
        <v>1.8248015999999998</v>
      </c>
      <c r="S387" s="208">
        <v>0</v>
      </c>
      <c r="T387" s="209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0" t="s">
        <v>177</v>
      </c>
      <c r="AT387" s="210" t="s">
        <v>202</v>
      </c>
      <c r="AU387" s="210" t="s">
        <v>131</v>
      </c>
      <c r="AY387" s="19" t="s">
        <v>123</v>
      </c>
      <c r="BE387" s="211">
        <f>IF(N387="základní",J387,0)</f>
        <v>0</v>
      </c>
      <c r="BF387" s="211">
        <f>IF(N387="snížená",J387,0)</f>
        <v>0</v>
      </c>
      <c r="BG387" s="211">
        <f>IF(N387="zákl. přenesená",J387,0)</f>
        <v>0</v>
      </c>
      <c r="BH387" s="211">
        <f>IF(N387="sníž. přenesená",J387,0)</f>
        <v>0</v>
      </c>
      <c r="BI387" s="211">
        <f>IF(N387="nulová",J387,0)</f>
        <v>0</v>
      </c>
      <c r="BJ387" s="19" t="s">
        <v>131</v>
      </c>
      <c r="BK387" s="211">
        <f>ROUND(I387*H387,2)</f>
        <v>0</v>
      </c>
      <c r="BL387" s="19" t="s">
        <v>130</v>
      </c>
      <c r="BM387" s="210" t="s">
        <v>498</v>
      </c>
    </row>
    <row r="388" s="14" customFormat="1">
      <c r="A388" s="14"/>
      <c r="B388" s="228"/>
      <c r="C388" s="229"/>
      <c r="D388" s="219" t="s">
        <v>135</v>
      </c>
      <c r="E388" s="229"/>
      <c r="F388" s="231" t="s">
        <v>499</v>
      </c>
      <c r="G388" s="229"/>
      <c r="H388" s="232">
        <v>760.33399999999995</v>
      </c>
      <c r="I388" s="233"/>
      <c r="J388" s="229"/>
      <c r="K388" s="229"/>
      <c r="L388" s="234"/>
      <c r="M388" s="235"/>
      <c r="N388" s="236"/>
      <c r="O388" s="236"/>
      <c r="P388" s="236"/>
      <c r="Q388" s="236"/>
      <c r="R388" s="236"/>
      <c r="S388" s="236"/>
      <c r="T388" s="23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38" t="s">
        <v>135</v>
      </c>
      <c r="AU388" s="238" t="s">
        <v>131</v>
      </c>
      <c r="AV388" s="14" t="s">
        <v>131</v>
      </c>
      <c r="AW388" s="14" t="s">
        <v>4</v>
      </c>
      <c r="AX388" s="14" t="s">
        <v>77</v>
      </c>
      <c r="AY388" s="238" t="s">
        <v>123</v>
      </c>
    </row>
    <row r="389" s="2" customFormat="1" ht="16.5" customHeight="1">
      <c r="A389" s="40"/>
      <c r="B389" s="41"/>
      <c r="C389" s="250" t="s">
        <v>500</v>
      </c>
      <c r="D389" s="250" t="s">
        <v>202</v>
      </c>
      <c r="E389" s="251" t="s">
        <v>501</v>
      </c>
      <c r="F389" s="252" t="s">
        <v>502</v>
      </c>
      <c r="G389" s="253" t="s">
        <v>128</v>
      </c>
      <c r="H389" s="254">
        <v>75.138000000000005</v>
      </c>
      <c r="I389" s="255"/>
      <c r="J389" s="256">
        <f>ROUND(I389*H389,2)</f>
        <v>0</v>
      </c>
      <c r="K389" s="252" t="s">
        <v>249</v>
      </c>
      <c r="L389" s="257"/>
      <c r="M389" s="258" t="s">
        <v>19</v>
      </c>
      <c r="N389" s="259" t="s">
        <v>44</v>
      </c>
      <c r="O389" s="86"/>
      <c r="P389" s="208">
        <f>O389*H389</f>
        <v>0</v>
      </c>
      <c r="Q389" s="208">
        <v>0.0047999999999999996</v>
      </c>
      <c r="R389" s="208">
        <f>Q389*H389</f>
        <v>0.36066239999999999</v>
      </c>
      <c r="S389" s="208">
        <v>0</v>
      </c>
      <c r="T389" s="209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0" t="s">
        <v>177</v>
      </c>
      <c r="AT389" s="210" t="s">
        <v>202</v>
      </c>
      <c r="AU389" s="210" t="s">
        <v>131</v>
      </c>
      <c r="AY389" s="19" t="s">
        <v>123</v>
      </c>
      <c r="BE389" s="211">
        <f>IF(N389="základní",J389,0)</f>
        <v>0</v>
      </c>
      <c r="BF389" s="211">
        <f>IF(N389="snížená",J389,0)</f>
        <v>0</v>
      </c>
      <c r="BG389" s="211">
        <f>IF(N389="zákl. přenesená",J389,0)</f>
        <v>0</v>
      </c>
      <c r="BH389" s="211">
        <f>IF(N389="sníž. přenesená",J389,0)</f>
        <v>0</v>
      </c>
      <c r="BI389" s="211">
        <f>IF(N389="nulová",J389,0)</f>
        <v>0</v>
      </c>
      <c r="BJ389" s="19" t="s">
        <v>131</v>
      </c>
      <c r="BK389" s="211">
        <f>ROUND(I389*H389,2)</f>
        <v>0</v>
      </c>
      <c r="BL389" s="19" t="s">
        <v>130</v>
      </c>
      <c r="BM389" s="210" t="s">
        <v>503</v>
      </c>
    </row>
    <row r="390" s="14" customFormat="1">
      <c r="A390" s="14"/>
      <c r="B390" s="228"/>
      <c r="C390" s="229"/>
      <c r="D390" s="219" t="s">
        <v>135</v>
      </c>
      <c r="E390" s="229"/>
      <c r="F390" s="231" t="s">
        <v>504</v>
      </c>
      <c r="G390" s="229"/>
      <c r="H390" s="232">
        <v>75.138000000000005</v>
      </c>
      <c r="I390" s="233"/>
      <c r="J390" s="229"/>
      <c r="K390" s="229"/>
      <c r="L390" s="234"/>
      <c r="M390" s="235"/>
      <c r="N390" s="236"/>
      <c r="O390" s="236"/>
      <c r="P390" s="236"/>
      <c r="Q390" s="236"/>
      <c r="R390" s="236"/>
      <c r="S390" s="236"/>
      <c r="T390" s="23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38" t="s">
        <v>135</v>
      </c>
      <c r="AU390" s="238" t="s">
        <v>131</v>
      </c>
      <c r="AV390" s="14" t="s">
        <v>131</v>
      </c>
      <c r="AW390" s="14" t="s">
        <v>4</v>
      </c>
      <c r="AX390" s="14" t="s">
        <v>77</v>
      </c>
      <c r="AY390" s="238" t="s">
        <v>123</v>
      </c>
    </row>
    <row r="391" s="2" customFormat="1" ht="24.15" customHeight="1">
      <c r="A391" s="40"/>
      <c r="B391" s="41"/>
      <c r="C391" s="199" t="s">
        <v>505</v>
      </c>
      <c r="D391" s="199" t="s">
        <v>125</v>
      </c>
      <c r="E391" s="200" t="s">
        <v>506</v>
      </c>
      <c r="F391" s="201" t="s">
        <v>507</v>
      </c>
      <c r="G391" s="202" t="s">
        <v>148</v>
      </c>
      <c r="H391" s="203">
        <v>358.69999999999999</v>
      </c>
      <c r="I391" s="204"/>
      <c r="J391" s="205">
        <f>ROUND(I391*H391,2)</f>
        <v>0</v>
      </c>
      <c r="K391" s="201" t="s">
        <v>249</v>
      </c>
      <c r="L391" s="46"/>
      <c r="M391" s="206" t="s">
        <v>19</v>
      </c>
      <c r="N391" s="207" t="s">
        <v>44</v>
      </c>
      <c r="O391" s="86"/>
      <c r="P391" s="208">
        <f>O391*H391</f>
        <v>0</v>
      </c>
      <c r="Q391" s="208">
        <v>0.0017600000000000001</v>
      </c>
      <c r="R391" s="208">
        <f>Q391*H391</f>
        <v>0.63131199999999998</v>
      </c>
      <c r="S391" s="208">
        <v>0</v>
      </c>
      <c r="T391" s="209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0" t="s">
        <v>130</v>
      </c>
      <c r="AT391" s="210" t="s">
        <v>125</v>
      </c>
      <c r="AU391" s="210" t="s">
        <v>131</v>
      </c>
      <c r="AY391" s="19" t="s">
        <v>123</v>
      </c>
      <c r="BE391" s="211">
        <f>IF(N391="základní",J391,0)</f>
        <v>0</v>
      </c>
      <c r="BF391" s="211">
        <f>IF(N391="snížená",J391,0)</f>
        <v>0</v>
      </c>
      <c r="BG391" s="211">
        <f>IF(N391="zákl. přenesená",J391,0)</f>
        <v>0</v>
      </c>
      <c r="BH391" s="211">
        <f>IF(N391="sníž. přenesená",J391,0)</f>
        <v>0</v>
      </c>
      <c r="BI391" s="211">
        <f>IF(N391="nulová",J391,0)</f>
        <v>0</v>
      </c>
      <c r="BJ391" s="19" t="s">
        <v>131</v>
      </c>
      <c r="BK391" s="211">
        <f>ROUND(I391*H391,2)</f>
        <v>0</v>
      </c>
      <c r="BL391" s="19" t="s">
        <v>130</v>
      </c>
      <c r="BM391" s="210" t="s">
        <v>508</v>
      </c>
    </row>
    <row r="392" s="2" customFormat="1">
      <c r="A392" s="40"/>
      <c r="B392" s="41"/>
      <c r="C392" s="42"/>
      <c r="D392" s="212" t="s">
        <v>133</v>
      </c>
      <c r="E392" s="42"/>
      <c r="F392" s="213" t="s">
        <v>509</v>
      </c>
      <c r="G392" s="42"/>
      <c r="H392" s="42"/>
      <c r="I392" s="214"/>
      <c r="J392" s="42"/>
      <c r="K392" s="42"/>
      <c r="L392" s="46"/>
      <c r="M392" s="215"/>
      <c r="N392" s="216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133</v>
      </c>
      <c r="AU392" s="19" t="s">
        <v>131</v>
      </c>
    </row>
    <row r="393" s="2" customFormat="1">
      <c r="A393" s="40"/>
      <c r="B393" s="41"/>
      <c r="C393" s="42"/>
      <c r="D393" s="219" t="s">
        <v>480</v>
      </c>
      <c r="E393" s="42"/>
      <c r="F393" s="271" t="s">
        <v>510</v>
      </c>
      <c r="G393" s="42"/>
      <c r="H393" s="42"/>
      <c r="I393" s="214"/>
      <c r="J393" s="42"/>
      <c r="K393" s="42"/>
      <c r="L393" s="46"/>
      <c r="M393" s="215"/>
      <c r="N393" s="216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480</v>
      </c>
      <c r="AU393" s="19" t="s">
        <v>131</v>
      </c>
    </row>
    <row r="394" s="13" customFormat="1">
      <c r="A394" s="13"/>
      <c r="B394" s="217"/>
      <c r="C394" s="218"/>
      <c r="D394" s="219" t="s">
        <v>135</v>
      </c>
      <c r="E394" s="220" t="s">
        <v>19</v>
      </c>
      <c r="F394" s="221" t="s">
        <v>482</v>
      </c>
      <c r="G394" s="218"/>
      <c r="H394" s="220" t="s">
        <v>19</v>
      </c>
      <c r="I394" s="222"/>
      <c r="J394" s="218"/>
      <c r="K394" s="218"/>
      <c r="L394" s="223"/>
      <c r="M394" s="224"/>
      <c r="N394" s="225"/>
      <c r="O394" s="225"/>
      <c r="P394" s="225"/>
      <c r="Q394" s="225"/>
      <c r="R394" s="225"/>
      <c r="S394" s="225"/>
      <c r="T394" s="22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27" t="s">
        <v>135</v>
      </c>
      <c r="AU394" s="227" t="s">
        <v>131</v>
      </c>
      <c r="AV394" s="13" t="s">
        <v>77</v>
      </c>
      <c r="AW394" s="13" t="s">
        <v>33</v>
      </c>
      <c r="AX394" s="13" t="s">
        <v>72</v>
      </c>
      <c r="AY394" s="227" t="s">
        <v>123</v>
      </c>
    </row>
    <row r="395" s="14" customFormat="1">
      <c r="A395" s="14"/>
      <c r="B395" s="228"/>
      <c r="C395" s="229"/>
      <c r="D395" s="219" t="s">
        <v>135</v>
      </c>
      <c r="E395" s="230" t="s">
        <v>19</v>
      </c>
      <c r="F395" s="231" t="s">
        <v>511</v>
      </c>
      <c r="G395" s="229"/>
      <c r="H395" s="232">
        <v>92.400000000000006</v>
      </c>
      <c r="I395" s="233"/>
      <c r="J395" s="229"/>
      <c r="K395" s="229"/>
      <c r="L395" s="234"/>
      <c r="M395" s="235"/>
      <c r="N395" s="236"/>
      <c r="O395" s="236"/>
      <c r="P395" s="236"/>
      <c r="Q395" s="236"/>
      <c r="R395" s="236"/>
      <c r="S395" s="236"/>
      <c r="T395" s="237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38" t="s">
        <v>135</v>
      </c>
      <c r="AU395" s="238" t="s">
        <v>131</v>
      </c>
      <c r="AV395" s="14" t="s">
        <v>131</v>
      </c>
      <c r="AW395" s="14" t="s">
        <v>33</v>
      </c>
      <c r="AX395" s="14" t="s">
        <v>72</v>
      </c>
      <c r="AY395" s="238" t="s">
        <v>123</v>
      </c>
    </row>
    <row r="396" s="14" customFormat="1">
      <c r="A396" s="14"/>
      <c r="B396" s="228"/>
      <c r="C396" s="229"/>
      <c r="D396" s="219" t="s">
        <v>135</v>
      </c>
      <c r="E396" s="230" t="s">
        <v>19</v>
      </c>
      <c r="F396" s="231" t="s">
        <v>512</v>
      </c>
      <c r="G396" s="229"/>
      <c r="H396" s="232">
        <v>9</v>
      </c>
      <c r="I396" s="233"/>
      <c r="J396" s="229"/>
      <c r="K396" s="229"/>
      <c r="L396" s="234"/>
      <c r="M396" s="235"/>
      <c r="N396" s="236"/>
      <c r="O396" s="236"/>
      <c r="P396" s="236"/>
      <c r="Q396" s="236"/>
      <c r="R396" s="236"/>
      <c r="S396" s="236"/>
      <c r="T396" s="23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38" t="s">
        <v>135</v>
      </c>
      <c r="AU396" s="238" t="s">
        <v>131</v>
      </c>
      <c r="AV396" s="14" t="s">
        <v>131</v>
      </c>
      <c r="AW396" s="14" t="s">
        <v>33</v>
      </c>
      <c r="AX396" s="14" t="s">
        <v>72</v>
      </c>
      <c r="AY396" s="238" t="s">
        <v>123</v>
      </c>
    </row>
    <row r="397" s="14" customFormat="1">
      <c r="A397" s="14"/>
      <c r="B397" s="228"/>
      <c r="C397" s="229"/>
      <c r="D397" s="219" t="s">
        <v>135</v>
      </c>
      <c r="E397" s="230" t="s">
        <v>19</v>
      </c>
      <c r="F397" s="231" t="s">
        <v>513</v>
      </c>
      <c r="G397" s="229"/>
      <c r="H397" s="232">
        <v>6.2999999999999998</v>
      </c>
      <c r="I397" s="233"/>
      <c r="J397" s="229"/>
      <c r="K397" s="229"/>
      <c r="L397" s="234"/>
      <c r="M397" s="235"/>
      <c r="N397" s="236"/>
      <c r="O397" s="236"/>
      <c r="P397" s="236"/>
      <c r="Q397" s="236"/>
      <c r="R397" s="236"/>
      <c r="S397" s="236"/>
      <c r="T397" s="237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38" t="s">
        <v>135</v>
      </c>
      <c r="AU397" s="238" t="s">
        <v>131</v>
      </c>
      <c r="AV397" s="14" t="s">
        <v>131</v>
      </c>
      <c r="AW397" s="14" t="s">
        <v>33</v>
      </c>
      <c r="AX397" s="14" t="s">
        <v>72</v>
      </c>
      <c r="AY397" s="238" t="s">
        <v>123</v>
      </c>
    </row>
    <row r="398" s="14" customFormat="1">
      <c r="A398" s="14"/>
      <c r="B398" s="228"/>
      <c r="C398" s="229"/>
      <c r="D398" s="219" t="s">
        <v>135</v>
      </c>
      <c r="E398" s="230" t="s">
        <v>19</v>
      </c>
      <c r="F398" s="231" t="s">
        <v>514</v>
      </c>
      <c r="G398" s="229"/>
      <c r="H398" s="232">
        <v>200</v>
      </c>
      <c r="I398" s="233"/>
      <c r="J398" s="229"/>
      <c r="K398" s="229"/>
      <c r="L398" s="234"/>
      <c r="M398" s="235"/>
      <c r="N398" s="236"/>
      <c r="O398" s="236"/>
      <c r="P398" s="236"/>
      <c r="Q398" s="236"/>
      <c r="R398" s="236"/>
      <c r="S398" s="236"/>
      <c r="T398" s="23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38" t="s">
        <v>135</v>
      </c>
      <c r="AU398" s="238" t="s">
        <v>131</v>
      </c>
      <c r="AV398" s="14" t="s">
        <v>131</v>
      </c>
      <c r="AW398" s="14" t="s">
        <v>33</v>
      </c>
      <c r="AX398" s="14" t="s">
        <v>72</v>
      </c>
      <c r="AY398" s="238" t="s">
        <v>123</v>
      </c>
    </row>
    <row r="399" s="14" customFormat="1">
      <c r="A399" s="14"/>
      <c r="B399" s="228"/>
      <c r="C399" s="229"/>
      <c r="D399" s="219" t="s">
        <v>135</v>
      </c>
      <c r="E399" s="230" t="s">
        <v>19</v>
      </c>
      <c r="F399" s="231" t="s">
        <v>515</v>
      </c>
      <c r="G399" s="229"/>
      <c r="H399" s="232">
        <v>10.800000000000001</v>
      </c>
      <c r="I399" s="233"/>
      <c r="J399" s="229"/>
      <c r="K399" s="229"/>
      <c r="L399" s="234"/>
      <c r="M399" s="235"/>
      <c r="N399" s="236"/>
      <c r="O399" s="236"/>
      <c r="P399" s="236"/>
      <c r="Q399" s="236"/>
      <c r="R399" s="236"/>
      <c r="S399" s="236"/>
      <c r="T399" s="23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38" t="s">
        <v>135</v>
      </c>
      <c r="AU399" s="238" t="s">
        <v>131</v>
      </c>
      <c r="AV399" s="14" t="s">
        <v>131</v>
      </c>
      <c r="AW399" s="14" t="s">
        <v>33</v>
      </c>
      <c r="AX399" s="14" t="s">
        <v>72</v>
      </c>
      <c r="AY399" s="238" t="s">
        <v>123</v>
      </c>
    </row>
    <row r="400" s="16" customFormat="1">
      <c r="A400" s="16"/>
      <c r="B400" s="260"/>
      <c r="C400" s="261"/>
      <c r="D400" s="219" t="s">
        <v>135</v>
      </c>
      <c r="E400" s="262" t="s">
        <v>19</v>
      </c>
      <c r="F400" s="263" t="s">
        <v>255</v>
      </c>
      <c r="G400" s="261"/>
      <c r="H400" s="264">
        <v>318.5</v>
      </c>
      <c r="I400" s="265"/>
      <c r="J400" s="261"/>
      <c r="K400" s="261"/>
      <c r="L400" s="266"/>
      <c r="M400" s="267"/>
      <c r="N400" s="268"/>
      <c r="O400" s="268"/>
      <c r="P400" s="268"/>
      <c r="Q400" s="268"/>
      <c r="R400" s="268"/>
      <c r="S400" s="268"/>
      <c r="T400" s="269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T400" s="270" t="s">
        <v>135</v>
      </c>
      <c r="AU400" s="270" t="s">
        <v>131</v>
      </c>
      <c r="AV400" s="16" t="s">
        <v>145</v>
      </c>
      <c r="AW400" s="16" t="s">
        <v>33</v>
      </c>
      <c r="AX400" s="16" t="s">
        <v>72</v>
      </c>
      <c r="AY400" s="270" t="s">
        <v>123</v>
      </c>
    </row>
    <row r="401" s="13" customFormat="1">
      <c r="A401" s="13"/>
      <c r="B401" s="217"/>
      <c r="C401" s="218"/>
      <c r="D401" s="219" t="s">
        <v>135</v>
      </c>
      <c r="E401" s="220" t="s">
        <v>19</v>
      </c>
      <c r="F401" s="221" t="s">
        <v>487</v>
      </c>
      <c r="G401" s="218"/>
      <c r="H401" s="220" t="s">
        <v>19</v>
      </c>
      <c r="I401" s="222"/>
      <c r="J401" s="218"/>
      <c r="K401" s="218"/>
      <c r="L401" s="223"/>
      <c r="M401" s="224"/>
      <c r="N401" s="225"/>
      <c r="O401" s="225"/>
      <c r="P401" s="225"/>
      <c r="Q401" s="225"/>
      <c r="R401" s="225"/>
      <c r="S401" s="225"/>
      <c r="T401" s="22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27" t="s">
        <v>135</v>
      </c>
      <c r="AU401" s="227" t="s">
        <v>131</v>
      </c>
      <c r="AV401" s="13" t="s">
        <v>77</v>
      </c>
      <c r="AW401" s="13" t="s">
        <v>33</v>
      </c>
      <c r="AX401" s="13" t="s">
        <v>72</v>
      </c>
      <c r="AY401" s="227" t="s">
        <v>123</v>
      </c>
    </row>
    <row r="402" s="14" customFormat="1">
      <c r="A402" s="14"/>
      <c r="B402" s="228"/>
      <c r="C402" s="229"/>
      <c r="D402" s="219" t="s">
        <v>135</v>
      </c>
      <c r="E402" s="230" t="s">
        <v>19</v>
      </c>
      <c r="F402" s="231" t="s">
        <v>516</v>
      </c>
      <c r="G402" s="229"/>
      <c r="H402" s="232">
        <v>9</v>
      </c>
      <c r="I402" s="233"/>
      <c r="J402" s="229"/>
      <c r="K402" s="229"/>
      <c r="L402" s="234"/>
      <c r="M402" s="235"/>
      <c r="N402" s="236"/>
      <c r="O402" s="236"/>
      <c r="P402" s="236"/>
      <c r="Q402" s="236"/>
      <c r="R402" s="236"/>
      <c r="S402" s="236"/>
      <c r="T402" s="237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38" t="s">
        <v>135</v>
      </c>
      <c r="AU402" s="238" t="s">
        <v>131</v>
      </c>
      <c r="AV402" s="14" t="s">
        <v>131</v>
      </c>
      <c r="AW402" s="14" t="s">
        <v>33</v>
      </c>
      <c r="AX402" s="14" t="s">
        <v>72</v>
      </c>
      <c r="AY402" s="238" t="s">
        <v>123</v>
      </c>
    </row>
    <row r="403" s="14" customFormat="1">
      <c r="A403" s="14"/>
      <c r="B403" s="228"/>
      <c r="C403" s="229"/>
      <c r="D403" s="219" t="s">
        <v>135</v>
      </c>
      <c r="E403" s="230" t="s">
        <v>19</v>
      </c>
      <c r="F403" s="231" t="s">
        <v>517</v>
      </c>
      <c r="G403" s="229"/>
      <c r="H403" s="232">
        <v>31.199999999999999</v>
      </c>
      <c r="I403" s="233"/>
      <c r="J403" s="229"/>
      <c r="K403" s="229"/>
      <c r="L403" s="234"/>
      <c r="M403" s="235"/>
      <c r="N403" s="236"/>
      <c r="O403" s="236"/>
      <c r="P403" s="236"/>
      <c r="Q403" s="236"/>
      <c r="R403" s="236"/>
      <c r="S403" s="236"/>
      <c r="T403" s="237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38" t="s">
        <v>135</v>
      </c>
      <c r="AU403" s="238" t="s">
        <v>131</v>
      </c>
      <c r="AV403" s="14" t="s">
        <v>131</v>
      </c>
      <c r="AW403" s="14" t="s">
        <v>33</v>
      </c>
      <c r="AX403" s="14" t="s">
        <v>72</v>
      </c>
      <c r="AY403" s="238" t="s">
        <v>123</v>
      </c>
    </row>
    <row r="404" s="16" customFormat="1">
      <c r="A404" s="16"/>
      <c r="B404" s="260"/>
      <c r="C404" s="261"/>
      <c r="D404" s="219" t="s">
        <v>135</v>
      </c>
      <c r="E404" s="262" t="s">
        <v>19</v>
      </c>
      <c r="F404" s="263" t="s">
        <v>255</v>
      </c>
      <c r="G404" s="261"/>
      <c r="H404" s="264">
        <v>40.200000000000003</v>
      </c>
      <c r="I404" s="265"/>
      <c r="J404" s="261"/>
      <c r="K404" s="261"/>
      <c r="L404" s="266"/>
      <c r="M404" s="267"/>
      <c r="N404" s="268"/>
      <c r="O404" s="268"/>
      <c r="P404" s="268"/>
      <c r="Q404" s="268"/>
      <c r="R404" s="268"/>
      <c r="S404" s="268"/>
      <c r="T404" s="269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T404" s="270" t="s">
        <v>135</v>
      </c>
      <c r="AU404" s="270" t="s">
        <v>131</v>
      </c>
      <c r="AV404" s="16" t="s">
        <v>145</v>
      </c>
      <c r="AW404" s="16" t="s">
        <v>33</v>
      </c>
      <c r="AX404" s="16" t="s">
        <v>72</v>
      </c>
      <c r="AY404" s="270" t="s">
        <v>123</v>
      </c>
    </row>
    <row r="405" s="15" customFormat="1">
      <c r="A405" s="15"/>
      <c r="B405" s="239"/>
      <c r="C405" s="240"/>
      <c r="D405" s="219" t="s">
        <v>135</v>
      </c>
      <c r="E405" s="241" t="s">
        <v>19</v>
      </c>
      <c r="F405" s="242" t="s">
        <v>140</v>
      </c>
      <c r="G405" s="240"/>
      <c r="H405" s="243">
        <v>358.69999999999999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49" t="s">
        <v>135</v>
      </c>
      <c r="AU405" s="249" t="s">
        <v>131</v>
      </c>
      <c r="AV405" s="15" t="s">
        <v>130</v>
      </c>
      <c r="AW405" s="15" t="s">
        <v>33</v>
      </c>
      <c r="AX405" s="15" t="s">
        <v>77</v>
      </c>
      <c r="AY405" s="249" t="s">
        <v>123</v>
      </c>
    </row>
    <row r="406" s="2" customFormat="1" ht="16.5" customHeight="1">
      <c r="A406" s="40"/>
      <c r="B406" s="41"/>
      <c r="C406" s="250" t="s">
        <v>518</v>
      </c>
      <c r="D406" s="250" t="s">
        <v>202</v>
      </c>
      <c r="E406" s="251" t="s">
        <v>519</v>
      </c>
      <c r="F406" s="252" t="s">
        <v>520</v>
      </c>
      <c r="G406" s="253" t="s">
        <v>128</v>
      </c>
      <c r="H406" s="254">
        <v>37.295999999999999</v>
      </c>
      <c r="I406" s="255"/>
      <c r="J406" s="256">
        <f>ROUND(I406*H406,2)</f>
        <v>0</v>
      </c>
      <c r="K406" s="252" t="s">
        <v>19</v>
      </c>
      <c r="L406" s="257"/>
      <c r="M406" s="258" t="s">
        <v>19</v>
      </c>
      <c r="N406" s="259" t="s">
        <v>44</v>
      </c>
      <c r="O406" s="86"/>
      <c r="P406" s="208">
        <f>O406*H406</f>
        <v>0</v>
      </c>
      <c r="Q406" s="208">
        <v>0.00044999999999999999</v>
      </c>
      <c r="R406" s="208">
        <f>Q406*H406</f>
        <v>0.016783199999999998</v>
      </c>
      <c r="S406" s="208">
        <v>0</v>
      </c>
      <c r="T406" s="209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0" t="s">
        <v>177</v>
      </c>
      <c r="AT406" s="210" t="s">
        <v>202</v>
      </c>
      <c r="AU406" s="210" t="s">
        <v>131</v>
      </c>
      <c r="AY406" s="19" t="s">
        <v>123</v>
      </c>
      <c r="BE406" s="211">
        <f>IF(N406="základní",J406,0)</f>
        <v>0</v>
      </c>
      <c r="BF406" s="211">
        <f>IF(N406="snížená",J406,0)</f>
        <v>0</v>
      </c>
      <c r="BG406" s="211">
        <f>IF(N406="zákl. přenesená",J406,0)</f>
        <v>0</v>
      </c>
      <c r="BH406" s="211">
        <f>IF(N406="sníž. přenesená",J406,0)</f>
        <v>0</v>
      </c>
      <c r="BI406" s="211">
        <f>IF(N406="nulová",J406,0)</f>
        <v>0</v>
      </c>
      <c r="BJ406" s="19" t="s">
        <v>131</v>
      </c>
      <c r="BK406" s="211">
        <f>ROUND(I406*H406,2)</f>
        <v>0</v>
      </c>
      <c r="BL406" s="19" t="s">
        <v>130</v>
      </c>
      <c r="BM406" s="210" t="s">
        <v>521</v>
      </c>
    </row>
    <row r="407" s="13" customFormat="1">
      <c r="A407" s="13"/>
      <c r="B407" s="217"/>
      <c r="C407" s="218"/>
      <c r="D407" s="219" t="s">
        <v>135</v>
      </c>
      <c r="E407" s="220" t="s">
        <v>19</v>
      </c>
      <c r="F407" s="221" t="s">
        <v>482</v>
      </c>
      <c r="G407" s="218"/>
      <c r="H407" s="220" t="s">
        <v>19</v>
      </c>
      <c r="I407" s="222"/>
      <c r="J407" s="218"/>
      <c r="K407" s="218"/>
      <c r="L407" s="223"/>
      <c r="M407" s="224"/>
      <c r="N407" s="225"/>
      <c r="O407" s="225"/>
      <c r="P407" s="225"/>
      <c r="Q407" s="225"/>
      <c r="R407" s="225"/>
      <c r="S407" s="225"/>
      <c r="T407" s="22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27" t="s">
        <v>135</v>
      </c>
      <c r="AU407" s="227" t="s">
        <v>131</v>
      </c>
      <c r="AV407" s="13" t="s">
        <v>77</v>
      </c>
      <c r="AW407" s="13" t="s">
        <v>33</v>
      </c>
      <c r="AX407" s="13" t="s">
        <v>72</v>
      </c>
      <c r="AY407" s="227" t="s">
        <v>123</v>
      </c>
    </row>
    <row r="408" s="14" customFormat="1">
      <c r="A408" s="14"/>
      <c r="B408" s="228"/>
      <c r="C408" s="229"/>
      <c r="D408" s="219" t="s">
        <v>135</v>
      </c>
      <c r="E408" s="230" t="s">
        <v>19</v>
      </c>
      <c r="F408" s="231" t="s">
        <v>431</v>
      </c>
      <c r="G408" s="229"/>
      <c r="H408" s="232">
        <v>11.087999999999999</v>
      </c>
      <c r="I408" s="233"/>
      <c r="J408" s="229"/>
      <c r="K408" s="229"/>
      <c r="L408" s="234"/>
      <c r="M408" s="235"/>
      <c r="N408" s="236"/>
      <c r="O408" s="236"/>
      <c r="P408" s="236"/>
      <c r="Q408" s="236"/>
      <c r="R408" s="236"/>
      <c r="S408" s="236"/>
      <c r="T408" s="237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38" t="s">
        <v>135</v>
      </c>
      <c r="AU408" s="238" t="s">
        <v>131</v>
      </c>
      <c r="AV408" s="14" t="s">
        <v>131</v>
      </c>
      <c r="AW408" s="14" t="s">
        <v>33</v>
      </c>
      <c r="AX408" s="14" t="s">
        <v>72</v>
      </c>
      <c r="AY408" s="238" t="s">
        <v>123</v>
      </c>
    </row>
    <row r="409" s="14" customFormat="1">
      <c r="A409" s="14"/>
      <c r="B409" s="228"/>
      <c r="C409" s="229"/>
      <c r="D409" s="219" t="s">
        <v>135</v>
      </c>
      <c r="E409" s="230" t="s">
        <v>19</v>
      </c>
      <c r="F409" s="231" t="s">
        <v>432</v>
      </c>
      <c r="G409" s="229"/>
      <c r="H409" s="232">
        <v>1.0800000000000001</v>
      </c>
      <c r="I409" s="233"/>
      <c r="J409" s="229"/>
      <c r="K409" s="229"/>
      <c r="L409" s="234"/>
      <c r="M409" s="235"/>
      <c r="N409" s="236"/>
      <c r="O409" s="236"/>
      <c r="P409" s="236"/>
      <c r="Q409" s="236"/>
      <c r="R409" s="236"/>
      <c r="S409" s="236"/>
      <c r="T409" s="23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38" t="s">
        <v>135</v>
      </c>
      <c r="AU409" s="238" t="s">
        <v>131</v>
      </c>
      <c r="AV409" s="14" t="s">
        <v>131</v>
      </c>
      <c r="AW409" s="14" t="s">
        <v>33</v>
      </c>
      <c r="AX409" s="14" t="s">
        <v>72</v>
      </c>
      <c r="AY409" s="238" t="s">
        <v>123</v>
      </c>
    </row>
    <row r="410" s="14" customFormat="1">
      <c r="A410" s="14"/>
      <c r="B410" s="228"/>
      <c r="C410" s="229"/>
      <c r="D410" s="219" t="s">
        <v>135</v>
      </c>
      <c r="E410" s="230" t="s">
        <v>19</v>
      </c>
      <c r="F410" s="231" t="s">
        <v>522</v>
      </c>
      <c r="G410" s="229"/>
      <c r="H410" s="232">
        <v>0.441</v>
      </c>
      <c r="I410" s="233"/>
      <c r="J410" s="229"/>
      <c r="K410" s="229"/>
      <c r="L410" s="234"/>
      <c r="M410" s="235"/>
      <c r="N410" s="236"/>
      <c r="O410" s="236"/>
      <c r="P410" s="236"/>
      <c r="Q410" s="236"/>
      <c r="R410" s="236"/>
      <c r="S410" s="236"/>
      <c r="T410" s="23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38" t="s">
        <v>135</v>
      </c>
      <c r="AU410" s="238" t="s">
        <v>131</v>
      </c>
      <c r="AV410" s="14" t="s">
        <v>131</v>
      </c>
      <c r="AW410" s="14" t="s">
        <v>33</v>
      </c>
      <c r="AX410" s="14" t="s">
        <v>72</v>
      </c>
      <c r="AY410" s="238" t="s">
        <v>123</v>
      </c>
    </row>
    <row r="411" s="14" customFormat="1">
      <c r="A411" s="14"/>
      <c r="B411" s="228"/>
      <c r="C411" s="229"/>
      <c r="D411" s="219" t="s">
        <v>135</v>
      </c>
      <c r="E411" s="230" t="s">
        <v>19</v>
      </c>
      <c r="F411" s="231" t="s">
        <v>434</v>
      </c>
      <c r="G411" s="229"/>
      <c r="H411" s="232">
        <v>20</v>
      </c>
      <c r="I411" s="233"/>
      <c r="J411" s="229"/>
      <c r="K411" s="229"/>
      <c r="L411" s="234"/>
      <c r="M411" s="235"/>
      <c r="N411" s="236"/>
      <c r="O411" s="236"/>
      <c r="P411" s="236"/>
      <c r="Q411" s="236"/>
      <c r="R411" s="236"/>
      <c r="S411" s="236"/>
      <c r="T411" s="237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38" t="s">
        <v>135</v>
      </c>
      <c r="AU411" s="238" t="s">
        <v>131</v>
      </c>
      <c r="AV411" s="14" t="s">
        <v>131</v>
      </c>
      <c r="AW411" s="14" t="s">
        <v>33</v>
      </c>
      <c r="AX411" s="14" t="s">
        <v>72</v>
      </c>
      <c r="AY411" s="238" t="s">
        <v>123</v>
      </c>
    </row>
    <row r="412" s="14" customFormat="1">
      <c r="A412" s="14"/>
      <c r="B412" s="228"/>
      <c r="C412" s="229"/>
      <c r="D412" s="219" t="s">
        <v>135</v>
      </c>
      <c r="E412" s="230" t="s">
        <v>19</v>
      </c>
      <c r="F412" s="231" t="s">
        <v>435</v>
      </c>
      <c r="G412" s="229"/>
      <c r="H412" s="232">
        <v>1.296</v>
      </c>
      <c r="I412" s="233"/>
      <c r="J412" s="229"/>
      <c r="K412" s="229"/>
      <c r="L412" s="234"/>
      <c r="M412" s="235"/>
      <c r="N412" s="236"/>
      <c r="O412" s="236"/>
      <c r="P412" s="236"/>
      <c r="Q412" s="236"/>
      <c r="R412" s="236"/>
      <c r="S412" s="236"/>
      <c r="T412" s="23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38" t="s">
        <v>135</v>
      </c>
      <c r="AU412" s="238" t="s">
        <v>131</v>
      </c>
      <c r="AV412" s="14" t="s">
        <v>131</v>
      </c>
      <c r="AW412" s="14" t="s">
        <v>33</v>
      </c>
      <c r="AX412" s="14" t="s">
        <v>72</v>
      </c>
      <c r="AY412" s="238" t="s">
        <v>123</v>
      </c>
    </row>
    <row r="413" s="15" customFormat="1">
      <c r="A413" s="15"/>
      <c r="B413" s="239"/>
      <c r="C413" s="240"/>
      <c r="D413" s="219" t="s">
        <v>135</v>
      </c>
      <c r="E413" s="241" t="s">
        <v>19</v>
      </c>
      <c r="F413" s="242" t="s">
        <v>140</v>
      </c>
      <c r="G413" s="240"/>
      <c r="H413" s="243">
        <v>33.905000000000001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49" t="s">
        <v>135</v>
      </c>
      <c r="AU413" s="249" t="s">
        <v>131</v>
      </c>
      <c r="AV413" s="15" t="s">
        <v>130</v>
      </c>
      <c r="AW413" s="15" t="s">
        <v>33</v>
      </c>
      <c r="AX413" s="15" t="s">
        <v>77</v>
      </c>
      <c r="AY413" s="249" t="s">
        <v>123</v>
      </c>
    </row>
    <row r="414" s="14" customFormat="1">
      <c r="A414" s="14"/>
      <c r="B414" s="228"/>
      <c r="C414" s="229"/>
      <c r="D414" s="219" t="s">
        <v>135</v>
      </c>
      <c r="E414" s="229"/>
      <c r="F414" s="231" t="s">
        <v>523</v>
      </c>
      <c r="G414" s="229"/>
      <c r="H414" s="232">
        <v>37.295999999999999</v>
      </c>
      <c r="I414" s="233"/>
      <c r="J414" s="229"/>
      <c r="K414" s="229"/>
      <c r="L414" s="234"/>
      <c r="M414" s="235"/>
      <c r="N414" s="236"/>
      <c r="O414" s="236"/>
      <c r="P414" s="236"/>
      <c r="Q414" s="236"/>
      <c r="R414" s="236"/>
      <c r="S414" s="236"/>
      <c r="T414" s="23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38" t="s">
        <v>135</v>
      </c>
      <c r="AU414" s="238" t="s">
        <v>131</v>
      </c>
      <c r="AV414" s="14" t="s">
        <v>131</v>
      </c>
      <c r="AW414" s="14" t="s">
        <v>4</v>
      </c>
      <c r="AX414" s="14" t="s">
        <v>77</v>
      </c>
      <c r="AY414" s="238" t="s">
        <v>123</v>
      </c>
    </row>
    <row r="415" s="2" customFormat="1" ht="16.5" customHeight="1">
      <c r="A415" s="40"/>
      <c r="B415" s="41"/>
      <c r="C415" s="250" t="s">
        <v>524</v>
      </c>
      <c r="D415" s="250" t="s">
        <v>202</v>
      </c>
      <c r="E415" s="251" t="s">
        <v>525</v>
      </c>
      <c r="F415" s="252" t="s">
        <v>526</v>
      </c>
      <c r="G415" s="253" t="s">
        <v>128</v>
      </c>
      <c r="H415" s="254">
        <v>10.560000000000001</v>
      </c>
      <c r="I415" s="255"/>
      <c r="J415" s="256">
        <f>ROUND(I415*H415,2)</f>
        <v>0</v>
      </c>
      <c r="K415" s="252" t="s">
        <v>19</v>
      </c>
      <c r="L415" s="257"/>
      <c r="M415" s="258" t="s">
        <v>19</v>
      </c>
      <c r="N415" s="259" t="s">
        <v>44</v>
      </c>
      <c r="O415" s="86"/>
      <c r="P415" s="208">
        <f>O415*H415</f>
        <v>0</v>
      </c>
      <c r="Q415" s="208">
        <v>0.00075000000000000002</v>
      </c>
      <c r="R415" s="208">
        <f>Q415*H415</f>
        <v>0.00792</v>
      </c>
      <c r="S415" s="208">
        <v>0</v>
      </c>
      <c r="T415" s="209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0" t="s">
        <v>177</v>
      </c>
      <c r="AT415" s="210" t="s">
        <v>202</v>
      </c>
      <c r="AU415" s="210" t="s">
        <v>131</v>
      </c>
      <c r="AY415" s="19" t="s">
        <v>123</v>
      </c>
      <c r="BE415" s="211">
        <f>IF(N415="základní",J415,0)</f>
        <v>0</v>
      </c>
      <c r="BF415" s="211">
        <f>IF(N415="snížená",J415,0)</f>
        <v>0</v>
      </c>
      <c r="BG415" s="211">
        <f>IF(N415="zákl. přenesená",J415,0)</f>
        <v>0</v>
      </c>
      <c r="BH415" s="211">
        <f>IF(N415="sníž. přenesená",J415,0)</f>
        <v>0</v>
      </c>
      <c r="BI415" s="211">
        <f>IF(N415="nulová",J415,0)</f>
        <v>0</v>
      </c>
      <c r="BJ415" s="19" t="s">
        <v>131</v>
      </c>
      <c r="BK415" s="211">
        <f>ROUND(I415*H415,2)</f>
        <v>0</v>
      </c>
      <c r="BL415" s="19" t="s">
        <v>130</v>
      </c>
      <c r="BM415" s="210" t="s">
        <v>527</v>
      </c>
    </row>
    <row r="416" s="14" customFormat="1">
      <c r="A416" s="14"/>
      <c r="B416" s="228"/>
      <c r="C416" s="229"/>
      <c r="D416" s="219" t="s">
        <v>135</v>
      </c>
      <c r="E416" s="229"/>
      <c r="F416" s="231" t="s">
        <v>528</v>
      </c>
      <c r="G416" s="229"/>
      <c r="H416" s="232">
        <v>10.560000000000001</v>
      </c>
      <c r="I416" s="233"/>
      <c r="J416" s="229"/>
      <c r="K416" s="229"/>
      <c r="L416" s="234"/>
      <c r="M416" s="235"/>
      <c r="N416" s="236"/>
      <c r="O416" s="236"/>
      <c r="P416" s="236"/>
      <c r="Q416" s="236"/>
      <c r="R416" s="236"/>
      <c r="S416" s="236"/>
      <c r="T416" s="23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38" t="s">
        <v>135</v>
      </c>
      <c r="AU416" s="238" t="s">
        <v>131</v>
      </c>
      <c r="AV416" s="14" t="s">
        <v>131</v>
      </c>
      <c r="AW416" s="14" t="s">
        <v>4</v>
      </c>
      <c r="AX416" s="14" t="s">
        <v>77</v>
      </c>
      <c r="AY416" s="238" t="s">
        <v>123</v>
      </c>
    </row>
    <row r="417" s="2" customFormat="1" ht="37.8" customHeight="1">
      <c r="A417" s="40"/>
      <c r="B417" s="41"/>
      <c r="C417" s="199" t="s">
        <v>529</v>
      </c>
      <c r="D417" s="199" t="s">
        <v>125</v>
      </c>
      <c r="E417" s="200" t="s">
        <v>530</v>
      </c>
      <c r="F417" s="201" t="s">
        <v>531</v>
      </c>
      <c r="G417" s="202" t="s">
        <v>128</v>
      </c>
      <c r="H417" s="203">
        <v>89.981999999999999</v>
      </c>
      <c r="I417" s="204"/>
      <c r="J417" s="205">
        <f>ROUND(I417*H417,2)</f>
        <v>0</v>
      </c>
      <c r="K417" s="201" t="s">
        <v>249</v>
      </c>
      <c r="L417" s="46"/>
      <c r="M417" s="206" t="s">
        <v>19</v>
      </c>
      <c r="N417" s="207" t="s">
        <v>44</v>
      </c>
      <c r="O417" s="86"/>
      <c r="P417" s="208">
        <f>O417*H417</f>
        <v>0</v>
      </c>
      <c r="Q417" s="208">
        <v>0.011599999999999999</v>
      </c>
      <c r="R417" s="208">
        <f>Q417*H417</f>
        <v>1.0437912</v>
      </c>
      <c r="S417" s="208">
        <v>0</v>
      </c>
      <c r="T417" s="209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0" t="s">
        <v>130</v>
      </c>
      <c r="AT417" s="210" t="s">
        <v>125</v>
      </c>
      <c r="AU417" s="210" t="s">
        <v>131</v>
      </c>
      <c r="AY417" s="19" t="s">
        <v>123</v>
      </c>
      <c r="BE417" s="211">
        <f>IF(N417="základní",J417,0)</f>
        <v>0</v>
      </c>
      <c r="BF417" s="211">
        <f>IF(N417="snížená",J417,0)</f>
        <v>0</v>
      </c>
      <c r="BG417" s="211">
        <f>IF(N417="zákl. přenesená",J417,0)</f>
        <v>0</v>
      </c>
      <c r="BH417" s="211">
        <f>IF(N417="sníž. přenesená",J417,0)</f>
        <v>0</v>
      </c>
      <c r="BI417" s="211">
        <f>IF(N417="nulová",J417,0)</f>
        <v>0</v>
      </c>
      <c r="BJ417" s="19" t="s">
        <v>131</v>
      </c>
      <c r="BK417" s="211">
        <f>ROUND(I417*H417,2)</f>
        <v>0</v>
      </c>
      <c r="BL417" s="19" t="s">
        <v>130</v>
      </c>
      <c r="BM417" s="210" t="s">
        <v>532</v>
      </c>
    </row>
    <row r="418" s="2" customFormat="1">
      <c r="A418" s="40"/>
      <c r="B418" s="41"/>
      <c r="C418" s="42"/>
      <c r="D418" s="212" t="s">
        <v>133</v>
      </c>
      <c r="E418" s="42"/>
      <c r="F418" s="213" t="s">
        <v>533</v>
      </c>
      <c r="G418" s="42"/>
      <c r="H418" s="42"/>
      <c r="I418" s="214"/>
      <c r="J418" s="42"/>
      <c r="K418" s="42"/>
      <c r="L418" s="46"/>
      <c r="M418" s="215"/>
      <c r="N418" s="216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133</v>
      </c>
      <c r="AU418" s="19" t="s">
        <v>131</v>
      </c>
    </row>
    <row r="419" s="2" customFormat="1">
      <c r="A419" s="40"/>
      <c r="B419" s="41"/>
      <c r="C419" s="42"/>
      <c r="D419" s="219" t="s">
        <v>480</v>
      </c>
      <c r="E419" s="42"/>
      <c r="F419" s="271" t="s">
        <v>534</v>
      </c>
      <c r="G419" s="42"/>
      <c r="H419" s="42"/>
      <c r="I419" s="214"/>
      <c r="J419" s="42"/>
      <c r="K419" s="42"/>
      <c r="L419" s="46"/>
      <c r="M419" s="215"/>
      <c r="N419" s="216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480</v>
      </c>
      <c r="AU419" s="19" t="s">
        <v>131</v>
      </c>
    </row>
    <row r="420" s="14" customFormat="1">
      <c r="A420" s="14"/>
      <c r="B420" s="228"/>
      <c r="C420" s="229"/>
      <c r="D420" s="219" t="s">
        <v>135</v>
      </c>
      <c r="E420" s="230" t="s">
        <v>19</v>
      </c>
      <c r="F420" s="231" t="s">
        <v>535</v>
      </c>
      <c r="G420" s="229"/>
      <c r="H420" s="232">
        <v>92.412000000000006</v>
      </c>
      <c r="I420" s="233"/>
      <c r="J420" s="229"/>
      <c r="K420" s="229"/>
      <c r="L420" s="234"/>
      <c r="M420" s="235"/>
      <c r="N420" s="236"/>
      <c r="O420" s="236"/>
      <c r="P420" s="236"/>
      <c r="Q420" s="236"/>
      <c r="R420" s="236"/>
      <c r="S420" s="236"/>
      <c r="T420" s="23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38" t="s">
        <v>135</v>
      </c>
      <c r="AU420" s="238" t="s">
        <v>131</v>
      </c>
      <c r="AV420" s="14" t="s">
        <v>131</v>
      </c>
      <c r="AW420" s="14" t="s">
        <v>33</v>
      </c>
      <c r="AX420" s="14" t="s">
        <v>72</v>
      </c>
      <c r="AY420" s="238" t="s">
        <v>123</v>
      </c>
    </row>
    <row r="421" s="14" customFormat="1">
      <c r="A421" s="14"/>
      <c r="B421" s="228"/>
      <c r="C421" s="229"/>
      <c r="D421" s="219" t="s">
        <v>135</v>
      </c>
      <c r="E421" s="230" t="s">
        <v>19</v>
      </c>
      <c r="F421" s="231" t="s">
        <v>536</v>
      </c>
      <c r="G421" s="229"/>
      <c r="H421" s="232">
        <v>-0.90000000000000002</v>
      </c>
      <c r="I421" s="233"/>
      <c r="J421" s="229"/>
      <c r="K421" s="229"/>
      <c r="L421" s="234"/>
      <c r="M421" s="235"/>
      <c r="N421" s="236"/>
      <c r="O421" s="236"/>
      <c r="P421" s="236"/>
      <c r="Q421" s="236"/>
      <c r="R421" s="236"/>
      <c r="S421" s="236"/>
      <c r="T421" s="23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38" t="s">
        <v>135</v>
      </c>
      <c r="AU421" s="238" t="s">
        <v>131</v>
      </c>
      <c r="AV421" s="14" t="s">
        <v>131</v>
      </c>
      <c r="AW421" s="14" t="s">
        <v>33</v>
      </c>
      <c r="AX421" s="14" t="s">
        <v>72</v>
      </c>
      <c r="AY421" s="238" t="s">
        <v>123</v>
      </c>
    </row>
    <row r="422" s="14" customFormat="1">
      <c r="A422" s="14"/>
      <c r="B422" s="228"/>
      <c r="C422" s="229"/>
      <c r="D422" s="219" t="s">
        <v>135</v>
      </c>
      <c r="E422" s="230" t="s">
        <v>19</v>
      </c>
      <c r="F422" s="231" t="s">
        <v>537</v>
      </c>
      <c r="G422" s="229"/>
      <c r="H422" s="232">
        <v>-1.53</v>
      </c>
      <c r="I422" s="233"/>
      <c r="J422" s="229"/>
      <c r="K422" s="229"/>
      <c r="L422" s="234"/>
      <c r="M422" s="235"/>
      <c r="N422" s="236"/>
      <c r="O422" s="236"/>
      <c r="P422" s="236"/>
      <c r="Q422" s="236"/>
      <c r="R422" s="236"/>
      <c r="S422" s="236"/>
      <c r="T422" s="23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38" t="s">
        <v>135</v>
      </c>
      <c r="AU422" s="238" t="s">
        <v>131</v>
      </c>
      <c r="AV422" s="14" t="s">
        <v>131</v>
      </c>
      <c r="AW422" s="14" t="s">
        <v>33</v>
      </c>
      <c r="AX422" s="14" t="s">
        <v>72</v>
      </c>
      <c r="AY422" s="238" t="s">
        <v>123</v>
      </c>
    </row>
    <row r="423" s="15" customFormat="1">
      <c r="A423" s="15"/>
      <c r="B423" s="239"/>
      <c r="C423" s="240"/>
      <c r="D423" s="219" t="s">
        <v>135</v>
      </c>
      <c r="E423" s="241" t="s">
        <v>19</v>
      </c>
      <c r="F423" s="242" t="s">
        <v>140</v>
      </c>
      <c r="G423" s="240"/>
      <c r="H423" s="243">
        <v>89.981999999999999</v>
      </c>
      <c r="I423" s="244"/>
      <c r="J423" s="240"/>
      <c r="K423" s="240"/>
      <c r="L423" s="245"/>
      <c r="M423" s="246"/>
      <c r="N423" s="247"/>
      <c r="O423" s="247"/>
      <c r="P423" s="247"/>
      <c r="Q423" s="247"/>
      <c r="R423" s="247"/>
      <c r="S423" s="247"/>
      <c r="T423" s="248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49" t="s">
        <v>135</v>
      </c>
      <c r="AU423" s="249" t="s">
        <v>131</v>
      </c>
      <c r="AV423" s="15" t="s">
        <v>130</v>
      </c>
      <c r="AW423" s="15" t="s">
        <v>33</v>
      </c>
      <c r="AX423" s="15" t="s">
        <v>77</v>
      </c>
      <c r="AY423" s="249" t="s">
        <v>123</v>
      </c>
    </row>
    <row r="424" s="2" customFormat="1" ht="16.5" customHeight="1">
      <c r="A424" s="40"/>
      <c r="B424" s="41"/>
      <c r="C424" s="250" t="s">
        <v>538</v>
      </c>
      <c r="D424" s="250" t="s">
        <v>202</v>
      </c>
      <c r="E424" s="251" t="s">
        <v>539</v>
      </c>
      <c r="F424" s="252" t="s">
        <v>540</v>
      </c>
      <c r="G424" s="253" t="s">
        <v>128</v>
      </c>
      <c r="H424" s="254">
        <v>107.97799999999999</v>
      </c>
      <c r="I424" s="255"/>
      <c r="J424" s="256">
        <f>ROUND(I424*H424,2)</f>
        <v>0</v>
      </c>
      <c r="K424" s="252" t="s">
        <v>19</v>
      </c>
      <c r="L424" s="257"/>
      <c r="M424" s="258" t="s">
        <v>19</v>
      </c>
      <c r="N424" s="259" t="s">
        <v>44</v>
      </c>
      <c r="O424" s="86"/>
      <c r="P424" s="208">
        <f>O424*H424</f>
        <v>0</v>
      </c>
      <c r="Q424" s="208">
        <v>0.025000000000000001</v>
      </c>
      <c r="R424" s="208">
        <f>Q424*H424</f>
        <v>2.6994500000000001</v>
      </c>
      <c r="S424" s="208">
        <v>0</v>
      </c>
      <c r="T424" s="209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0" t="s">
        <v>177</v>
      </c>
      <c r="AT424" s="210" t="s">
        <v>202</v>
      </c>
      <c r="AU424" s="210" t="s">
        <v>131</v>
      </c>
      <c r="AY424" s="19" t="s">
        <v>123</v>
      </c>
      <c r="BE424" s="211">
        <f>IF(N424="základní",J424,0)</f>
        <v>0</v>
      </c>
      <c r="BF424" s="211">
        <f>IF(N424="snížená",J424,0)</f>
        <v>0</v>
      </c>
      <c r="BG424" s="211">
        <f>IF(N424="zákl. přenesená",J424,0)</f>
        <v>0</v>
      </c>
      <c r="BH424" s="211">
        <f>IF(N424="sníž. přenesená",J424,0)</f>
        <v>0</v>
      </c>
      <c r="BI424" s="211">
        <f>IF(N424="nulová",J424,0)</f>
        <v>0</v>
      </c>
      <c r="BJ424" s="19" t="s">
        <v>131</v>
      </c>
      <c r="BK424" s="211">
        <f>ROUND(I424*H424,2)</f>
        <v>0</v>
      </c>
      <c r="BL424" s="19" t="s">
        <v>130</v>
      </c>
      <c r="BM424" s="210" t="s">
        <v>541</v>
      </c>
    </row>
    <row r="425" s="14" customFormat="1">
      <c r="A425" s="14"/>
      <c r="B425" s="228"/>
      <c r="C425" s="229"/>
      <c r="D425" s="219" t="s">
        <v>135</v>
      </c>
      <c r="E425" s="229"/>
      <c r="F425" s="231" t="s">
        <v>542</v>
      </c>
      <c r="G425" s="229"/>
      <c r="H425" s="232">
        <v>107.97799999999999</v>
      </c>
      <c r="I425" s="233"/>
      <c r="J425" s="229"/>
      <c r="K425" s="229"/>
      <c r="L425" s="234"/>
      <c r="M425" s="235"/>
      <c r="N425" s="236"/>
      <c r="O425" s="236"/>
      <c r="P425" s="236"/>
      <c r="Q425" s="236"/>
      <c r="R425" s="236"/>
      <c r="S425" s="236"/>
      <c r="T425" s="23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38" t="s">
        <v>135</v>
      </c>
      <c r="AU425" s="238" t="s">
        <v>131</v>
      </c>
      <c r="AV425" s="14" t="s">
        <v>131</v>
      </c>
      <c r="AW425" s="14" t="s">
        <v>4</v>
      </c>
      <c r="AX425" s="14" t="s">
        <v>77</v>
      </c>
      <c r="AY425" s="238" t="s">
        <v>123</v>
      </c>
    </row>
    <row r="426" s="2" customFormat="1" ht="24.15" customHeight="1">
      <c r="A426" s="40"/>
      <c r="B426" s="41"/>
      <c r="C426" s="199" t="s">
        <v>543</v>
      </c>
      <c r="D426" s="199" t="s">
        <v>125</v>
      </c>
      <c r="E426" s="200" t="s">
        <v>544</v>
      </c>
      <c r="F426" s="201" t="s">
        <v>545</v>
      </c>
      <c r="G426" s="202" t="s">
        <v>128</v>
      </c>
      <c r="H426" s="203">
        <v>795.68799999999999</v>
      </c>
      <c r="I426" s="204"/>
      <c r="J426" s="205">
        <f>ROUND(I426*H426,2)</f>
        <v>0</v>
      </c>
      <c r="K426" s="201" t="s">
        <v>249</v>
      </c>
      <c r="L426" s="46"/>
      <c r="M426" s="206" t="s">
        <v>19</v>
      </c>
      <c r="N426" s="207" t="s">
        <v>44</v>
      </c>
      <c r="O426" s="86"/>
      <c r="P426" s="208">
        <f>O426*H426</f>
        <v>0</v>
      </c>
      <c r="Q426" s="208">
        <v>8.0000000000000007E-05</v>
      </c>
      <c r="R426" s="208">
        <f>Q426*H426</f>
        <v>0.06365504000000001</v>
      </c>
      <c r="S426" s="208">
        <v>0</v>
      </c>
      <c r="T426" s="209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0" t="s">
        <v>130</v>
      </c>
      <c r="AT426" s="210" t="s">
        <v>125</v>
      </c>
      <c r="AU426" s="210" t="s">
        <v>131</v>
      </c>
      <c r="AY426" s="19" t="s">
        <v>123</v>
      </c>
      <c r="BE426" s="211">
        <f>IF(N426="základní",J426,0)</f>
        <v>0</v>
      </c>
      <c r="BF426" s="211">
        <f>IF(N426="snížená",J426,0)</f>
        <v>0</v>
      </c>
      <c r="BG426" s="211">
        <f>IF(N426="zákl. přenesená",J426,0)</f>
        <v>0</v>
      </c>
      <c r="BH426" s="211">
        <f>IF(N426="sníž. přenesená",J426,0)</f>
        <v>0</v>
      </c>
      <c r="BI426" s="211">
        <f>IF(N426="nulová",J426,0)</f>
        <v>0</v>
      </c>
      <c r="BJ426" s="19" t="s">
        <v>131</v>
      </c>
      <c r="BK426" s="211">
        <f>ROUND(I426*H426,2)</f>
        <v>0</v>
      </c>
      <c r="BL426" s="19" t="s">
        <v>130</v>
      </c>
      <c r="BM426" s="210" t="s">
        <v>546</v>
      </c>
    </row>
    <row r="427" s="2" customFormat="1">
      <c r="A427" s="40"/>
      <c r="B427" s="41"/>
      <c r="C427" s="42"/>
      <c r="D427" s="212" t="s">
        <v>133</v>
      </c>
      <c r="E427" s="42"/>
      <c r="F427" s="213" t="s">
        <v>547</v>
      </c>
      <c r="G427" s="42"/>
      <c r="H427" s="42"/>
      <c r="I427" s="214"/>
      <c r="J427" s="42"/>
      <c r="K427" s="42"/>
      <c r="L427" s="46"/>
      <c r="M427" s="215"/>
      <c r="N427" s="216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133</v>
      </c>
      <c r="AU427" s="19" t="s">
        <v>131</v>
      </c>
    </row>
    <row r="428" s="2" customFormat="1" ht="24.15" customHeight="1">
      <c r="A428" s="40"/>
      <c r="B428" s="41"/>
      <c r="C428" s="199" t="s">
        <v>548</v>
      </c>
      <c r="D428" s="199" t="s">
        <v>125</v>
      </c>
      <c r="E428" s="200" t="s">
        <v>549</v>
      </c>
      <c r="F428" s="201" t="s">
        <v>550</v>
      </c>
      <c r="G428" s="202" t="s">
        <v>128</v>
      </c>
      <c r="H428" s="203">
        <v>89.981999999999999</v>
      </c>
      <c r="I428" s="204"/>
      <c r="J428" s="205">
        <f>ROUND(I428*H428,2)</f>
        <v>0</v>
      </c>
      <c r="K428" s="201" t="s">
        <v>249</v>
      </c>
      <c r="L428" s="46"/>
      <c r="M428" s="206" t="s">
        <v>19</v>
      </c>
      <c r="N428" s="207" t="s">
        <v>44</v>
      </c>
      <c r="O428" s="86"/>
      <c r="P428" s="208">
        <f>O428*H428</f>
        <v>0</v>
      </c>
      <c r="Q428" s="208">
        <v>8.0000000000000007E-05</v>
      </c>
      <c r="R428" s="208">
        <f>Q428*H428</f>
        <v>0.0071985600000000005</v>
      </c>
      <c r="S428" s="208">
        <v>0</v>
      </c>
      <c r="T428" s="209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0" t="s">
        <v>130</v>
      </c>
      <c r="AT428" s="210" t="s">
        <v>125</v>
      </c>
      <c r="AU428" s="210" t="s">
        <v>131</v>
      </c>
      <c r="AY428" s="19" t="s">
        <v>123</v>
      </c>
      <c r="BE428" s="211">
        <f>IF(N428="základní",J428,0)</f>
        <v>0</v>
      </c>
      <c r="BF428" s="211">
        <f>IF(N428="snížená",J428,0)</f>
        <v>0</v>
      </c>
      <c r="BG428" s="211">
        <f>IF(N428="zákl. přenesená",J428,0)</f>
        <v>0</v>
      </c>
      <c r="BH428" s="211">
        <f>IF(N428="sníž. přenesená",J428,0)</f>
        <v>0</v>
      </c>
      <c r="BI428" s="211">
        <f>IF(N428="nulová",J428,0)</f>
        <v>0</v>
      </c>
      <c r="BJ428" s="19" t="s">
        <v>131</v>
      </c>
      <c r="BK428" s="211">
        <f>ROUND(I428*H428,2)</f>
        <v>0</v>
      </c>
      <c r="BL428" s="19" t="s">
        <v>130</v>
      </c>
      <c r="BM428" s="210" t="s">
        <v>551</v>
      </c>
    </row>
    <row r="429" s="2" customFormat="1">
      <c r="A429" s="40"/>
      <c r="B429" s="41"/>
      <c r="C429" s="42"/>
      <c r="D429" s="212" t="s">
        <v>133</v>
      </c>
      <c r="E429" s="42"/>
      <c r="F429" s="213" t="s">
        <v>552</v>
      </c>
      <c r="G429" s="42"/>
      <c r="H429" s="42"/>
      <c r="I429" s="214"/>
      <c r="J429" s="42"/>
      <c r="K429" s="42"/>
      <c r="L429" s="46"/>
      <c r="M429" s="215"/>
      <c r="N429" s="216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133</v>
      </c>
      <c r="AU429" s="19" t="s">
        <v>131</v>
      </c>
    </row>
    <row r="430" s="2" customFormat="1" ht="24.15" customHeight="1">
      <c r="A430" s="40"/>
      <c r="B430" s="41"/>
      <c r="C430" s="199" t="s">
        <v>553</v>
      </c>
      <c r="D430" s="199" t="s">
        <v>125</v>
      </c>
      <c r="E430" s="200" t="s">
        <v>554</v>
      </c>
      <c r="F430" s="201" t="s">
        <v>555</v>
      </c>
      <c r="G430" s="202" t="s">
        <v>128</v>
      </c>
      <c r="H430" s="203">
        <v>199.91999999999999</v>
      </c>
      <c r="I430" s="204"/>
      <c r="J430" s="205">
        <f>ROUND(I430*H430,2)</f>
        <v>0</v>
      </c>
      <c r="K430" s="201" t="s">
        <v>249</v>
      </c>
      <c r="L430" s="46"/>
      <c r="M430" s="206" t="s">
        <v>19</v>
      </c>
      <c r="N430" s="207" t="s">
        <v>44</v>
      </c>
      <c r="O430" s="86"/>
      <c r="P430" s="208">
        <f>O430*H430</f>
        <v>0</v>
      </c>
      <c r="Q430" s="208">
        <v>0.0037799999999999999</v>
      </c>
      <c r="R430" s="208">
        <f>Q430*H430</f>
        <v>0.75569759999999997</v>
      </c>
      <c r="S430" s="208">
        <v>0</v>
      </c>
      <c r="T430" s="209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0" t="s">
        <v>130</v>
      </c>
      <c r="AT430" s="210" t="s">
        <v>125</v>
      </c>
      <c r="AU430" s="210" t="s">
        <v>131</v>
      </c>
      <c r="AY430" s="19" t="s">
        <v>123</v>
      </c>
      <c r="BE430" s="211">
        <f>IF(N430="základní",J430,0)</f>
        <v>0</v>
      </c>
      <c r="BF430" s="211">
        <f>IF(N430="snížená",J430,0)</f>
        <v>0</v>
      </c>
      <c r="BG430" s="211">
        <f>IF(N430="zákl. přenesená",J430,0)</f>
        <v>0</v>
      </c>
      <c r="BH430" s="211">
        <f>IF(N430="sníž. přenesená",J430,0)</f>
        <v>0</v>
      </c>
      <c r="BI430" s="211">
        <f>IF(N430="nulová",J430,0)</f>
        <v>0</v>
      </c>
      <c r="BJ430" s="19" t="s">
        <v>131</v>
      </c>
      <c r="BK430" s="211">
        <f>ROUND(I430*H430,2)</f>
        <v>0</v>
      </c>
      <c r="BL430" s="19" t="s">
        <v>130</v>
      </c>
      <c r="BM430" s="210" t="s">
        <v>556</v>
      </c>
    </row>
    <row r="431" s="2" customFormat="1">
      <c r="A431" s="40"/>
      <c r="B431" s="41"/>
      <c r="C431" s="42"/>
      <c r="D431" s="212" t="s">
        <v>133</v>
      </c>
      <c r="E431" s="42"/>
      <c r="F431" s="213" t="s">
        <v>557</v>
      </c>
      <c r="G431" s="42"/>
      <c r="H431" s="42"/>
      <c r="I431" s="214"/>
      <c r="J431" s="42"/>
      <c r="K431" s="42"/>
      <c r="L431" s="46"/>
      <c r="M431" s="215"/>
      <c r="N431" s="216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133</v>
      </c>
      <c r="AU431" s="19" t="s">
        <v>131</v>
      </c>
    </row>
    <row r="432" s="2" customFormat="1">
      <c r="A432" s="40"/>
      <c r="B432" s="41"/>
      <c r="C432" s="42"/>
      <c r="D432" s="219" t="s">
        <v>480</v>
      </c>
      <c r="E432" s="42"/>
      <c r="F432" s="271" t="s">
        <v>558</v>
      </c>
      <c r="G432" s="42"/>
      <c r="H432" s="42"/>
      <c r="I432" s="214"/>
      <c r="J432" s="42"/>
      <c r="K432" s="42"/>
      <c r="L432" s="46"/>
      <c r="M432" s="215"/>
      <c r="N432" s="216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480</v>
      </c>
      <c r="AU432" s="19" t="s">
        <v>131</v>
      </c>
    </row>
    <row r="433" s="13" customFormat="1">
      <c r="A433" s="13"/>
      <c r="B433" s="217"/>
      <c r="C433" s="218"/>
      <c r="D433" s="219" t="s">
        <v>135</v>
      </c>
      <c r="E433" s="220" t="s">
        <v>19</v>
      </c>
      <c r="F433" s="221" t="s">
        <v>559</v>
      </c>
      <c r="G433" s="218"/>
      <c r="H433" s="220" t="s">
        <v>19</v>
      </c>
      <c r="I433" s="222"/>
      <c r="J433" s="218"/>
      <c r="K433" s="218"/>
      <c r="L433" s="223"/>
      <c r="M433" s="224"/>
      <c r="N433" s="225"/>
      <c r="O433" s="225"/>
      <c r="P433" s="225"/>
      <c r="Q433" s="225"/>
      <c r="R433" s="225"/>
      <c r="S433" s="225"/>
      <c r="T433" s="22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27" t="s">
        <v>135</v>
      </c>
      <c r="AU433" s="227" t="s">
        <v>131</v>
      </c>
      <c r="AV433" s="13" t="s">
        <v>77</v>
      </c>
      <c r="AW433" s="13" t="s">
        <v>33</v>
      </c>
      <c r="AX433" s="13" t="s">
        <v>72</v>
      </c>
      <c r="AY433" s="227" t="s">
        <v>123</v>
      </c>
    </row>
    <row r="434" s="14" customFormat="1">
      <c r="A434" s="14"/>
      <c r="B434" s="228"/>
      <c r="C434" s="229"/>
      <c r="D434" s="219" t="s">
        <v>135</v>
      </c>
      <c r="E434" s="230" t="s">
        <v>19</v>
      </c>
      <c r="F434" s="231" t="s">
        <v>560</v>
      </c>
      <c r="G434" s="229"/>
      <c r="H434" s="232">
        <v>192.67500000000001</v>
      </c>
      <c r="I434" s="233"/>
      <c r="J434" s="229"/>
      <c r="K434" s="229"/>
      <c r="L434" s="234"/>
      <c r="M434" s="235"/>
      <c r="N434" s="236"/>
      <c r="O434" s="236"/>
      <c r="P434" s="236"/>
      <c r="Q434" s="236"/>
      <c r="R434" s="236"/>
      <c r="S434" s="236"/>
      <c r="T434" s="23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38" t="s">
        <v>135</v>
      </c>
      <c r="AU434" s="238" t="s">
        <v>131</v>
      </c>
      <c r="AV434" s="14" t="s">
        <v>131</v>
      </c>
      <c r="AW434" s="14" t="s">
        <v>33</v>
      </c>
      <c r="AX434" s="14" t="s">
        <v>72</v>
      </c>
      <c r="AY434" s="238" t="s">
        <v>123</v>
      </c>
    </row>
    <row r="435" s="14" customFormat="1">
      <c r="A435" s="14"/>
      <c r="B435" s="228"/>
      <c r="C435" s="229"/>
      <c r="D435" s="219" t="s">
        <v>135</v>
      </c>
      <c r="E435" s="230" t="s">
        <v>19</v>
      </c>
      <c r="F435" s="231" t="s">
        <v>561</v>
      </c>
      <c r="G435" s="229"/>
      <c r="H435" s="232">
        <v>12.023999999999999</v>
      </c>
      <c r="I435" s="233"/>
      <c r="J435" s="229"/>
      <c r="K435" s="229"/>
      <c r="L435" s="234"/>
      <c r="M435" s="235"/>
      <c r="N435" s="236"/>
      <c r="O435" s="236"/>
      <c r="P435" s="236"/>
      <c r="Q435" s="236"/>
      <c r="R435" s="236"/>
      <c r="S435" s="236"/>
      <c r="T435" s="237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38" t="s">
        <v>135</v>
      </c>
      <c r="AU435" s="238" t="s">
        <v>131</v>
      </c>
      <c r="AV435" s="14" t="s">
        <v>131</v>
      </c>
      <c r="AW435" s="14" t="s">
        <v>33</v>
      </c>
      <c r="AX435" s="14" t="s">
        <v>72</v>
      </c>
      <c r="AY435" s="238" t="s">
        <v>123</v>
      </c>
    </row>
    <row r="436" s="14" customFormat="1">
      <c r="A436" s="14"/>
      <c r="B436" s="228"/>
      <c r="C436" s="229"/>
      <c r="D436" s="219" t="s">
        <v>135</v>
      </c>
      <c r="E436" s="230" t="s">
        <v>19</v>
      </c>
      <c r="F436" s="231" t="s">
        <v>562</v>
      </c>
      <c r="G436" s="229"/>
      <c r="H436" s="232">
        <v>-3.6000000000000001</v>
      </c>
      <c r="I436" s="233"/>
      <c r="J436" s="229"/>
      <c r="K436" s="229"/>
      <c r="L436" s="234"/>
      <c r="M436" s="235"/>
      <c r="N436" s="236"/>
      <c r="O436" s="236"/>
      <c r="P436" s="236"/>
      <c r="Q436" s="236"/>
      <c r="R436" s="236"/>
      <c r="S436" s="236"/>
      <c r="T436" s="23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38" t="s">
        <v>135</v>
      </c>
      <c r="AU436" s="238" t="s">
        <v>131</v>
      </c>
      <c r="AV436" s="14" t="s">
        <v>131</v>
      </c>
      <c r="AW436" s="14" t="s">
        <v>33</v>
      </c>
      <c r="AX436" s="14" t="s">
        <v>72</v>
      </c>
      <c r="AY436" s="238" t="s">
        <v>123</v>
      </c>
    </row>
    <row r="437" s="14" customFormat="1">
      <c r="A437" s="14"/>
      <c r="B437" s="228"/>
      <c r="C437" s="229"/>
      <c r="D437" s="219" t="s">
        <v>135</v>
      </c>
      <c r="E437" s="230" t="s">
        <v>19</v>
      </c>
      <c r="F437" s="231" t="s">
        <v>493</v>
      </c>
      <c r="G437" s="229"/>
      <c r="H437" s="232">
        <v>-1.8</v>
      </c>
      <c r="I437" s="233"/>
      <c r="J437" s="229"/>
      <c r="K437" s="229"/>
      <c r="L437" s="234"/>
      <c r="M437" s="235"/>
      <c r="N437" s="236"/>
      <c r="O437" s="236"/>
      <c r="P437" s="236"/>
      <c r="Q437" s="236"/>
      <c r="R437" s="236"/>
      <c r="S437" s="236"/>
      <c r="T437" s="237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38" t="s">
        <v>135</v>
      </c>
      <c r="AU437" s="238" t="s">
        <v>131</v>
      </c>
      <c r="AV437" s="14" t="s">
        <v>131</v>
      </c>
      <c r="AW437" s="14" t="s">
        <v>33</v>
      </c>
      <c r="AX437" s="14" t="s">
        <v>72</v>
      </c>
      <c r="AY437" s="238" t="s">
        <v>123</v>
      </c>
    </row>
    <row r="438" s="14" customFormat="1">
      <c r="A438" s="14"/>
      <c r="B438" s="228"/>
      <c r="C438" s="229"/>
      <c r="D438" s="219" t="s">
        <v>135</v>
      </c>
      <c r="E438" s="230" t="s">
        <v>19</v>
      </c>
      <c r="F438" s="231" t="s">
        <v>494</v>
      </c>
      <c r="G438" s="229"/>
      <c r="H438" s="232">
        <v>-9.3599999999999994</v>
      </c>
      <c r="I438" s="233"/>
      <c r="J438" s="229"/>
      <c r="K438" s="229"/>
      <c r="L438" s="234"/>
      <c r="M438" s="235"/>
      <c r="N438" s="236"/>
      <c r="O438" s="236"/>
      <c r="P438" s="236"/>
      <c r="Q438" s="236"/>
      <c r="R438" s="236"/>
      <c r="S438" s="236"/>
      <c r="T438" s="23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38" t="s">
        <v>135</v>
      </c>
      <c r="AU438" s="238" t="s">
        <v>131</v>
      </c>
      <c r="AV438" s="14" t="s">
        <v>131</v>
      </c>
      <c r="AW438" s="14" t="s">
        <v>33</v>
      </c>
      <c r="AX438" s="14" t="s">
        <v>72</v>
      </c>
      <c r="AY438" s="238" t="s">
        <v>123</v>
      </c>
    </row>
    <row r="439" s="14" customFormat="1">
      <c r="A439" s="14"/>
      <c r="B439" s="228"/>
      <c r="C439" s="229"/>
      <c r="D439" s="219" t="s">
        <v>135</v>
      </c>
      <c r="E439" s="230" t="s">
        <v>19</v>
      </c>
      <c r="F439" s="231" t="s">
        <v>563</v>
      </c>
      <c r="G439" s="229"/>
      <c r="H439" s="232">
        <v>-2.1000000000000001</v>
      </c>
      <c r="I439" s="233"/>
      <c r="J439" s="229"/>
      <c r="K439" s="229"/>
      <c r="L439" s="234"/>
      <c r="M439" s="235"/>
      <c r="N439" s="236"/>
      <c r="O439" s="236"/>
      <c r="P439" s="236"/>
      <c r="Q439" s="236"/>
      <c r="R439" s="236"/>
      <c r="S439" s="236"/>
      <c r="T439" s="237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38" t="s">
        <v>135</v>
      </c>
      <c r="AU439" s="238" t="s">
        <v>131</v>
      </c>
      <c r="AV439" s="14" t="s">
        <v>131</v>
      </c>
      <c r="AW439" s="14" t="s">
        <v>33</v>
      </c>
      <c r="AX439" s="14" t="s">
        <v>72</v>
      </c>
      <c r="AY439" s="238" t="s">
        <v>123</v>
      </c>
    </row>
    <row r="440" s="14" customFormat="1">
      <c r="A440" s="14"/>
      <c r="B440" s="228"/>
      <c r="C440" s="229"/>
      <c r="D440" s="219" t="s">
        <v>135</v>
      </c>
      <c r="E440" s="230" t="s">
        <v>19</v>
      </c>
      <c r="F440" s="231" t="s">
        <v>564</v>
      </c>
      <c r="G440" s="229"/>
      <c r="H440" s="232">
        <v>-4.2249999999999996</v>
      </c>
      <c r="I440" s="233"/>
      <c r="J440" s="229"/>
      <c r="K440" s="229"/>
      <c r="L440" s="234"/>
      <c r="M440" s="235"/>
      <c r="N440" s="236"/>
      <c r="O440" s="236"/>
      <c r="P440" s="236"/>
      <c r="Q440" s="236"/>
      <c r="R440" s="236"/>
      <c r="S440" s="236"/>
      <c r="T440" s="237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38" t="s">
        <v>135</v>
      </c>
      <c r="AU440" s="238" t="s">
        <v>131</v>
      </c>
      <c r="AV440" s="14" t="s">
        <v>131</v>
      </c>
      <c r="AW440" s="14" t="s">
        <v>33</v>
      </c>
      <c r="AX440" s="14" t="s">
        <v>72</v>
      </c>
      <c r="AY440" s="238" t="s">
        <v>123</v>
      </c>
    </row>
    <row r="441" s="14" customFormat="1">
      <c r="A441" s="14"/>
      <c r="B441" s="228"/>
      <c r="C441" s="229"/>
      <c r="D441" s="219" t="s">
        <v>135</v>
      </c>
      <c r="E441" s="230" t="s">
        <v>19</v>
      </c>
      <c r="F441" s="231" t="s">
        <v>565</v>
      </c>
      <c r="G441" s="229"/>
      <c r="H441" s="232">
        <v>-0.90000000000000002</v>
      </c>
      <c r="I441" s="233"/>
      <c r="J441" s="229"/>
      <c r="K441" s="229"/>
      <c r="L441" s="234"/>
      <c r="M441" s="235"/>
      <c r="N441" s="236"/>
      <c r="O441" s="236"/>
      <c r="P441" s="236"/>
      <c r="Q441" s="236"/>
      <c r="R441" s="236"/>
      <c r="S441" s="236"/>
      <c r="T441" s="23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38" t="s">
        <v>135</v>
      </c>
      <c r="AU441" s="238" t="s">
        <v>131</v>
      </c>
      <c r="AV441" s="14" t="s">
        <v>131</v>
      </c>
      <c r="AW441" s="14" t="s">
        <v>33</v>
      </c>
      <c r="AX441" s="14" t="s">
        <v>72</v>
      </c>
      <c r="AY441" s="238" t="s">
        <v>123</v>
      </c>
    </row>
    <row r="442" s="14" customFormat="1">
      <c r="A442" s="14"/>
      <c r="B442" s="228"/>
      <c r="C442" s="229"/>
      <c r="D442" s="219" t="s">
        <v>135</v>
      </c>
      <c r="E442" s="230" t="s">
        <v>19</v>
      </c>
      <c r="F442" s="231" t="s">
        <v>566</v>
      </c>
      <c r="G442" s="229"/>
      <c r="H442" s="232">
        <v>-3.8399999999999999</v>
      </c>
      <c r="I442" s="233"/>
      <c r="J442" s="229"/>
      <c r="K442" s="229"/>
      <c r="L442" s="234"/>
      <c r="M442" s="235"/>
      <c r="N442" s="236"/>
      <c r="O442" s="236"/>
      <c r="P442" s="236"/>
      <c r="Q442" s="236"/>
      <c r="R442" s="236"/>
      <c r="S442" s="236"/>
      <c r="T442" s="23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38" t="s">
        <v>135</v>
      </c>
      <c r="AU442" s="238" t="s">
        <v>131</v>
      </c>
      <c r="AV442" s="14" t="s">
        <v>131</v>
      </c>
      <c r="AW442" s="14" t="s">
        <v>33</v>
      </c>
      <c r="AX442" s="14" t="s">
        <v>72</v>
      </c>
      <c r="AY442" s="238" t="s">
        <v>123</v>
      </c>
    </row>
    <row r="443" s="14" customFormat="1">
      <c r="A443" s="14"/>
      <c r="B443" s="228"/>
      <c r="C443" s="229"/>
      <c r="D443" s="219" t="s">
        <v>135</v>
      </c>
      <c r="E443" s="230" t="s">
        <v>19</v>
      </c>
      <c r="F443" s="231" t="s">
        <v>567</v>
      </c>
      <c r="G443" s="229"/>
      <c r="H443" s="232">
        <v>0.76800000000000002</v>
      </c>
      <c r="I443" s="233"/>
      <c r="J443" s="229"/>
      <c r="K443" s="229"/>
      <c r="L443" s="234"/>
      <c r="M443" s="235"/>
      <c r="N443" s="236"/>
      <c r="O443" s="236"/>
      <c r="P443" s="236"/>
      <c r="Q443" s="236"/>
      <c r="R443" s="236"/>
      <c r="S443" s="236"/>
      <c r="T443" s="23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38" t="s">
        <v>135</v>
      </c>
      <c r="AU443" s="238" t="s">
        <v>131</v>
      </c>
      <c r="AV443" s="14" t="s">
        <v>131</v>
      </c>
      <c r="AW443" s="14" t="s">
        <v>33</v>
      </c>
      <c r="AX443" s="14" t="s">
        <v>72</v>
      </c>
      <c r="AY443" s="238" t="s">
        <v>123</v>
      </c>
    </row>
    <row r="444" s="14" customFormat="1">
      <c r="A444" s="14"/>
      <c r="B444" s="228"/>
      <c r="C444" s="229"/>
      <c r="D444" s="219" t="s">
        <v>135</v>
      </c>
      <c r="E444" s="230" t="s">
        <v>19</v>
      </c>
      <c r="F444" s="231" t="s">
        <v>568</v>
      </c>
      <c r="G444" s="229"/>
      <c r="H444" s="232">
        <v>3.5099999999999998</v>
      </c>
      <c r="I444" s="233"/>
      <c r="J444" s="229"/>
      <c r="K444" s="229"/>
      <c r="L444" s="234"/>
      <c r="M444" s="235"/>
      <c r="N444" s="236"/>
      <c r="O444" s="236"/>
      <c r="P444" s="236"/>
      <c r="Q444" s="236"/>
      <c r="R444" s="236"/>
      <c r="S444" s="236"/>
      <c r="T444" s="237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38" t="s">
        <v>135</v>
      </c>
      <c r="AU444" s="238" t="s">
        <v>131</v>
      </c>
      <c r="AV444" s="14" t="s">
        <v>131</v>
      </c>
      <c r="AW444" s="14" t="s">
        <v>33</v>
      </c>
      <c r="AX444" s="14" t="s">
        <v>72</v>
      </c>
      <c r="AY444" s="238" t="s">
        <v>123</v>
      </c>
    </row>
    <row r="445" s="14" customFormat="1">
      <c r="A445" s="14"/>
      <c r="B445" s="228"/>
      <c r="C445" s="229"/>
      <c r="D445" s="219" t="s">
        <v>135</v>
      </c>
      <c r="E445" s="230" t="s">
        <v>19</v>
      </c>
      <c r="F445" s="231" t="s">
        <v>569</v>
      </c>
      <c r="G445" s="229"/>
      <c r="H445" s="232">
        <v>12.167999999999999</v>
      </c>
      <c r="I445" s="233"/>
      <c r="J445" s="229"/>
      <c r="K445" s="229"/>
      <c r="L445" s="234"/>
      <c r="M445" s="235"/>
      <c r="N445" s="236"/>
      <c r="O445" s="236"/>
      <c r="P445" s="236"/>
      <c r="Q445" s="236"/>
      <c r="R445" s="236"/>
      <c r="S445" s="236"/>
      <c r="T445" s="23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38" t="s">
        <v>135</v>
      </c>
      <c r="AU445" s="238" t="s">
        <v>131</v>
      </c>
      <c r="AV445" s="14" t="s">
        <v>131</v>
      </c>
      <c r="AW445" s="14" t="s">
        <v>33</v>
      </c>
      <c r="AX445" s="14" t="s">
        <v>72</v>
      </c>
      <c r="AY445" s="238" t="s">
        <v>123</v>
      </c>
    </row>
    <row r="446" s="14" customFormat="1">
      <c r="A446" s="14"/>
      <c r="B446" s="228"/>
      <c r="C446" s="229"/>
      <c r="D446" s="219" t="s">
        <v>135</v>
      </c>
      <c r="E446" s="230" t="s">
        <v>19</v>
      </c>
      <c r="F446" s="231" t="s">
        <v>570</v>
      </c>
      <c r="G446" s="229"/>
      <c r="H446" s="232">
        <v>0.83199999999999996</v>
      </c>
      <c r="I446" s="233"/>
      <c r="J446" s="229"/>
      <c r="K446" s="229"/>
      <c r="L446" s="234"/>
      <c r="M446" s="235"/>
      <c r="N446" s="236"/>
      <c r="O446" s="236"/>
      <c r="P446" s="236"/>
      <c r="Q446" s="236"/>
      <c r="R446" s="236"/>
      <c r="S446" s="236"/>
      <c r="T446" s="23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38" t="s">
        <v>135</v>
      </c>
      <c r="AU446" s="238" t="s">
        <v>131</v>
      </c>
      <c r="AV446" s="14" t="s">
        <v>131</v>
      </c>
      <c r="AW446" s="14" t="s">
        <v>33</v>
      </c>
      <c r="AX446" s="14" t="s">
        <v>72</v>
      </c>
      <c r="AY446" s="238" t="s">
        <v>123</v>
      </c>
    </row>
    <row r="447" s="14" customFormat="1">
      <c r="A447" s="14"/>
      <c r="B447" s="228"/>
      <c r="C447" s="229"/>
      <c r="D447" s="219" t="s">
        <v>135</v>
      </c>
      <c r="E447" s="230" t="s">
        <v>19</v>
      </c>
      <c r="F447" s="231" t="s">
        <v>571</v>
      </c>
      <c r="G447" s="229"/>
      <c r="H447" s="232">
        <v>1.893</v>
      </c>
      <c r="I447" s="233"/>
      <c r="J447" s="229"/>
      <c r="K447" s="229"/>
      <c r="L447" s="234"/>
      <c r="M447" s="235"/>
      <c r="N447" s="236"/>
      <c r="O447" s="236"/>
      <c r="P447" s="236"/>
      <c r="Q447" s="236"/>
      <c r="R447" s="236"/>
      <c r="S447" s="236"/>
      <c r="T447" s="237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38" t="s">
        <v>135</v>
      </c>
      <c r="AU447" s="238" t="s">
        <v>131</v>
      </c>
      <c r="AV447" s="14" t="s">
        <v>131</v>
      </c>
      <c r="AW447" s="14" t="s">
        <v>33</v>
      </c>
      <c r="AX447" s="14" t="s">
        <v>72</v>
      </c>
      <c r="AY447" s="238" t="s">
        <v>123</v>
      </c>
    </row>
    <row r="448" s="14" customFormat="1">
      <c r="A448" s="14"/>
      <c r="B448" s="228"/>
      <c r="C448" s="229"/>
      <c r="D448" s="219" t="s">
        <v>135</v>
      </c>
      <c r="E448" s="230" t="s">
        <v>19</v>
      </c>
      <c r="F448" s="231" t="s">
        <v>572</v>
      </c>
      <c r="G448" s="229"/>
      <c r="H448" s="232">
        <v>0.40300000000000002</v>
      </c>
      <c r="I448" s="233"/>
      <c r="J448" s="229"/>
      <c r="K448" s="229"/>
      <c r="L448" s="234"/>
      <c r="M448" s="235"/>
      <c r="N448" s="236"/>
      <c r="O448" s="236"/>
      <c r="P448" s="236"/>
      <c r="Q448" s="236"/>
      <c r="R448" s="236"/>
      <c r="S448" s="236"/>
      <c r="T448" s="237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38" t="s">
        <v>135</v>
      </c>
      <c r="AU448" s="238" t="s">
        <v>131</v>
      </c>
      <c r="AV448" s="14" t="s">
        <v>131</v>
      </c>
      <c r="AW448" s="14" t="s">
        <v>33</v>
      </c>
      <c r="AX448" s="14" t="s">
        <v>72</v>
      </c>
      <c r="AY448" s="238" t="s">
        <v>123</v>
      </c>
    </row>
    <row r="449" s="14" customFormat="1">
      <c r="A449" s="14"/>
      <c r="B449" s="228"/>
      <c r="C449" s="229"/>
      <c r="D449" s="219" t="s">
        <v>135</v>
      </c>
      <c r="E449" s="230" t="s">
        <v>19</v>
      </c>
      <c r="F449" s="231" t="s">
        <v>573</v>
      </c>
      <c r="G449" s="229"/>
      <c r="H449" s="232">
        <v>1.472</v>
      </c>
      <c r="I449" s="233"/>
      <c r="J449" s="229"/>
      <c r="K449" s="229"/>
      <c r="L449" s="234"/>
      <c r="M449" s="235"/>
      <c r="N449" s="236"/>
      <c r="O449" s="236"/>
      <c r="P449" s="236"/>
      <c r="Q449" s="236"/>
      <c r="R449" s="236"/>
      <c r="S449" s="236"/>
      <c r="T449" s="23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38" t="s">
        <v>135</v>
      </c>
      <c r="AU449" s="238" t="s">
        <v>131</v>
      </c>
      <c r="AV449" s="14" t="s">
        <v>131</v>
      </c>
      <c r="AW449" s="14" t="s">
        <v>33</v>
      </c>
      <c r="AX449" s="14" t="s">
        <v>72</v>
      </c>
      <c r="AY449" s="238" t="s">
        <v>123</v>
      </c>
    </row>
    <row r="450" s="15" customFormat="1">
      <c r="A450" s="15"/>
      <c r="B450" s="239"/>
      <c r="C450" s="240"/>
      <c r="D450" s="219" t="s">
        <v>135</v>
      </c>
      <c r="E450" s="241" t="s">
        <v>19</v>
      </c>
      <c r="F450" s="242" t="s">
        <v>140</v>
      </c>
      <c r="G450" s="240"/>
      <c r="H450" s="243">
        <v>199.92000000000002</v>
      </c>
      <c r="I450" s="244"/>
      <c r="J450" s="240"/>
      <c r="K450" s="240"/>
      <c r="L450" s="245"/>
      <c r="M450" s="246"/>
      <c r="N450" s="247"/>
      <c r="O450" s="247"/>
      <c r="P450" s="247"/>
      <c r="Q450" s="247"/>
      <c r="R450" s="247"/>
      <c r="S450" s="247"/>
      <c r="T450" s="248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49" t="s">
        <v>135</v>
      </c>
      <c r="AU450" s="249" t="s">
        <v>131</v>
      </c>
      <c r="AV450" s="15" t="s">
        <v>130</v>
      </c>
      <c r="AW450" s="15" t="s">
        <v>33</v>
      </c>
      <c r="AX450" s="15" t="s">
        <v>77</v>
      </c>
      <c r="AY450" s="249" t="s">
        <v>123</v>
      </c>
    </row>
    <row r="451" s="2" customFormat="1" ht="24.15" customHeight="1">
      <c r="A451" s="40"/>
      <c r="B451" s="41"/>
      <c r="C451" s="199" t="s">
        <v>574</v>
      </c>
      <c r="D451" s="199" t="s">
        <v>125</v>
      </c>
      <c r="E451" s="200" t="s">
        <v>575</v>
      </c>
      <c r="F451" s="201" t="s">
        <v>576</v>
      </c>
      <c r="G451" s="202" t="s">
        <v>128</v>
      </c>
      <c r="H451" s="203">
        <v>8.298</v>
      </c>
      <c r="I451" s="204"/>
      <c r="J451" s="205">
        <f>ROUND(I451*H451,2)</f>
        <v>0</v>
      </c>
      <c r="K451" s="201" t="s">
        <v>249</v>
      </c>
      <c r="L451" s="46"/>
      <c r="M451" s="206" t="s">
        <v>19</v>
      </c>
      <c r="N451" s="207" t="s">
        <v>44</v>
      </c>
      <c r="O451" s="86"/>
      <c r="P451" s="208">
        <f>O451*H451</f>
        <v>0</v>
      </c>
      <c r="Q451" s="208">
        <v>0.0043800000000000002</v>
      </c>
      <c r="R451" s="208">
        <f>Q451*H451</f>
        <v>0.036345240000000001</v>
      </c>
      <c r="S451" s="208">
        <v>0</v>
      </c>
      <c r="T451" s="209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0" t="s">
        <v>130</v>
      </c>
      <c r="AT451" s="210" t="s">
        <v>125</v>
      </c>
      <c r="AU451" s="210" t="s">
        <v>131</v>
      </c>
      <c r="AY451" s="19" t="s">
        <v>123</v>
      </c>
      <c r="BE451" s="211">
        <f>IF(N451="základní",J451,0)</f>
        <v>0</v>
      </c>
      <c r="BF451" s="211">
        <f>IF(N451="snížená",J451,0)</f>
        <v>0</v>
      </c>
      <c r="BG451" s="211">
        <f>IF(N451="zákl. přenesená",J451,0)</f>
        <v>0</v>
      </c>
      <c r="BH451" s="211">
        <f>IF(N451="sníž. přenesená",J451,0)</f>
        <v>0</v>
      </c>
      <c r="BI451" s="211">
        <f>IF(N451="nulová",J451,0)</f>
        <v>0</v>
      </c>
      <c r="BJ451" s="19" t="s">
        <v>131</v>
      </c>
      <c r="BK451" s="211">
        <f>ROUND(I451*H451,2)</f>
        <v>0</v>
      </c>
      <c r="BL451" s="19" t="s">
        <v>130</v>
      </c>
      <c r="BM451" s="210" t="s">
        <v>577</v>
      </c>
    </row>
    <row r="452" s="2" customFormat="1">
      <c r="A452" s="40"/>
      <c r="B452" s="41"/>
      <c r="C452" s="42"/>
      <c r="D452" s="212" t="s">
        <v>133</v>
      </c>
      <c r="E452" s="42"/>
      <c r="F452" s="213" t="s">
        <v>578</v>
      </c>
      <c r="G452" s="42"/>
      <c r="H452" s="42"/>
      <c r="I452" s="214"/>
      <c r="J452" s="42"/>
      <c r="K452" s="42"/>
      <c r="L452" s="46"/>
      <c r="M452" s="215"/>
      <c r="N452" s="216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133</v>
      </c>
      <c r="AU452" s="19" t="s">
        <v>131</v>
      </c>
    </row>
    <row r="453" s="2" customFormat="1">
      <c r="A453" s="40"/>
      <c r="B453" s="41"/>
      <c r="C453" s="42"/>
      <c r="D453" s="219" t="s">
        <v>480</v>
      </c>
      <c r="E453" s="42"/>
      <c r="F453" s="271" t="s">
        <v>558</v>
      </c>
      <c r="G453" s="42"/>
      <c r="H453" s="42"/>
      <c r="I453" s="214"/>
      <c r="J453" s="42"/>
      <c r="K453" s="42"/>
      <c r="L453" s="46"/>
      <c r="M453" s="215"/>
      <c r="N453" s="216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480</v>
      </c>
      <c r="AU453" s="19" t="s">
        <v>131</v>
      </c>
    </row>
    <row r="454" s="13" customFormat="1">
      <c r="A454" s="13"/>
      <c r="B454" s="217"/>
      <c r="C454" s="218"/>
      <c r="D454" s="219" t="s">
        <v>135</v>
      </c>
      <c r="E454" s="220" t="s">
        <v>19</v>
      </c>
      <c r="F454" s="221" t="s">
        <v>579</v>
      </c>
      <c r="G454" s="218"/>
      <c r="H454" s="220" t="s">
        <v>19</v>
      </c>
      <c r="I454" s="222"/>
      <c r="J454" s="218"/>
      <c r="K454" s="218"/>
      <c r="L454" s="223"/>
      <c r="M454" s="224"/>
      <c r="N454" s="225"/>
      <c r="O454" s="225"/>
      <c r="P454" s="225"/>
      <c r="Q454" s="225"/>
      <c r="R454" s="225"/>
      <c r="S454" s="225"/>
      <c r="T454" s="22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27" t="s">
        <v>135</v>
      </c>
      <c r="AU454" s="227" t="s">
        <v>131</v>
      </c>
      <c r="AV454" s="13" t="s">
        <v>77</v>
      </c>
      <c r="AW454" s="13" t="s">
        <v>33</v>
      </c>
      <c r="AX454" s="13" t="s">
        <v>72</v>
      </c>
      <c r="AY454" s="227" t="s">
        <v>123</v>
      </c>
    </row>
    <row r="455" s="14" customFormat="1">
      <c r="A455" s="14"/>
      <c r="B455" s="228"/>
      <c r="C455" s="229"/>
      <c r="D455" s="219" t="s">
        <v>135</v>
      </c>
      <c r="E455" s="230" t="s">
        <v>19</v>
      </c>
      <c r="F455" s="231" t="s">
        <v>420</v>
      </c>
      <c r="G455" s="229"/>
      <c r="H455" s="232">
        <v>2.3999999999999999</v>
      </c>
      <c r="I455" s="233"/>
      <c r="J455" s="229"/>
      <c r="K455" s="229"/>
      <c r="L455" s="234"/>
      <c r="M455" s="235"/>
      <c r="N455" s="236"/>
      <c r="O455" s="236"/>
      <c r="P455" s="236"/>
      <c r="Q455" s="236"/>
      <c r="R455" s="236"/>
      <c r="S455" s="236"/>
      <c r="T455" s="237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38" t="s">
        <v>135</v>
      </c>
      <c r="AU455" s="238" t="s">
        <v>131</v>
      </c>
      <c r="AV455" s="14" t="s">
        <v>131</v>
      </c>
      <c r="AW455" s="14" t="s">
        <v>33</v>
      </c>
      <c r="AX455" s="14" t="s">
        <v>72</v>
      </c>
      <c r="AY455" s="238" t="s">
        <v>123</v>
      </c>
    </row>
    <row r="456" s="14" customFormat="1">
      <c r="A456" s="14"/>
      <c r="B456" s="228"/>
      <c r="C456" s="229"/>
      <c r="D456" s="219" t="s">
        <v>135</v>
      </c>
      <c r="E456" s="230" t="s">
        <v>19</v>
      </c>
      <c r="F456" s="231" t="s">
        <v>421</v>
      </c>
      <c r="G456" s="229"/>
      <c r="H456" s="232">
        <v>7.7699999999999996</v>
      </c>
      <c r="I456" s="233"/>
      <c r="J456" s="229"/>
      <c r="K456" s="229"/>
      <c r="L456" s="234"/>
      <c r="M456" s="235"/>
      <c r="N456" s="236"/>
      <c r="O456" s="236"/>
      <c r="P456" s="236"/>
      <c r="Q456" s="236"/>
      <c r="R456" s="236"/>
      <c r="S456" s="236"/>
      <c r="T456" s="23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38" t="s">
        <v>135</v>
      </c>
      <c r="AU456" s="238" t="s">
        <v>131</v>
      </c>
      <c r="AV456" s="14" t="s">
        <v>131</v>
      </c>
      <c r="AW456" s="14" t="s">
        <v>33</v>
      </c>
      <c r="AX456" s="14" t="s">
        <v>72</v>
      </c>
      <c r="AY456" s="238" t="s">
        <v>123</v>
      </c>
    </row>
    <row r="457" s="14" customFormat="1">
      <c r="A457" s="14"/>
      <c r="B457" s="228"/>
      <c r="C457" s="229"/>
      <c r="D457" s="219" t="s">
        <v>135</v>
      </c>
      <c r="E457" s="230" t="s">
        <v>19</v>
      </c>
      <c r="F457" s="231" t="s">
        <v>580</v>
      </c>
      <c r="G457" s="229"/>
      <c r="H457" s="232">
        <v>-1.44</v>
      </c>
      <c r="I457" s="233"/>
      <c r="J457" s="229"/>
      <c r="K457" s="229"/>
      <c r="L457" s="234"/>
      <c r="M457" s="235"/>
      <c r="N457" s="236"/>
      <c r="O457" s="236"/>
      <c r="P457" s="236"/>
      <c r="Q457" s="236"/>
      <c r="R457" s="236"/>
      <c r="S457" s="236"/>
      <c r="T457" s="23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38" t="s">
        <v>135</v>
      </c>
      <c r="AU457" s="238" t="s">
        <v>131</v>
      </c>
      <c r="AV457" s="14" t="s">
        <v>131</v>
      </c>
      <c r="AW457" s="14" t="s">
        <v>33</v>
      </c>
      <c r="AX457" s="14" t="s">
        <v>72</v>
      </c>
      <c r="AY457" s="238" t="s">
        <v>123</v>
      </c>
    </row>
    <row r="458" s="14" customFormat="1">
      <c r="A458" s="14"/>
      <c r="B458" s="228"/>
      <c r="C458" s="229"/>
      <c r="D458" s="219" t="s">
        <v>135</v>
      </c>
      <c r="E458" s="230" t="s">
        <v>19</v>
      </c>
      <c r="F458" s="231" t="s">
        <v>428</v>
      </c>
      <c r="G458" s="229"/>
      <c r="H458" s="232">
        <v>-1.44</v>
      </c>
      <c r="I458" s="233"/>
      <c r="J458" s="229"/>
      <c r="K458" s="229"/>
      <c r="L458" s="234"/>
      <c r="M458" s="235"/>
      <c r="N458" s="236"/>
      <c r="O458" s="236"/>
      <c r="P458" s="236"/>
      <c r="Q458" s="236"/>
      <c r="R458" s="236"/>
      <c r="S458" s="236"/>
      <c r="T458" s="23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38" t="s">
        <v>135</v>
      </c>
      <c r="AU458" s="238" t="s">
        <v>131</v>
      </c>
      <c r="AV458" s="14" t="s">
        <v>131</v>
      </c>
      <c r="AW458" s="14" t="s">
        <v>33</v>
      </c>
      <c r="AX458" s="14" t="s">
        <v>72</v>
      </c>
      <c r="AY458" s="238" t="s">
        <v>123</v>
      </c>
    </row>
    <row r="459" s="14" customFormat="1">
      <c r="A459" s="14"/>
      <c r="B459" s="228"/>
      <c r="C459" s="229"/>
      <c r="D459" s="219" t="s">
        <v>135</v>
      </c>
      <c r="E459" s="230" t="s">
        <v>19</v>
      </c>
      <c r="F459" s="231" t="s">
        <v>581</v>
      </c>
      <c r="G459" s="229"/>
      <c r="H459" s="232">
        <v>0.57599999999999996</v>
      </c>
      <c r="I459" s="233"/>
      <c r="J459" s="229"/>
      <c r="K459" s="229"/>
      <c r="L459" s="234"/>
      <c r="M459" s="235"/>
      <c r="N459" s="236"/>
      <c r="O459" s="236"/>
      <c r="P459" s="236"/>
      <c r="Q459" s="236"/>
      <c r="R459" s="236"/>
      <c r="S459" s="236"/>
      <c r="T459" s="237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38" t="s">
        <v>135</v>
      </c>
      <c r="AU459" s="238" t="s">
        <v>131</v>
      </c>
      <c r="AV459" s="14" t="s">
        <v>131</v>
      </c>
      <c r="AW459" s="14" t="s">
        <v>33</v>
      </c>
      <c r="AX459" s="14" t="s">
        <v>72</v>
      </c>
      <c r="AY459" s="238" t="s">
        <v>123</v>
      </c>
    </row>
    <row r="460" s="14" customFormat="1">
      <c r="A460" s="14"/>
      <c r="B460" s="228"/>
      <c r="C460" s="229"/>
      <c r="D460" s="219" t="s">
        <v>135</v>
      </c>
      <c r="E460" s="230" t="s">
        <v>19</v>
      </c>
      <c r="F460" s="231" t="s">
        <v>436</v>
      </c>
      <c r="G460" s="229"/>
      <c r="H460" s="232">
        <v>0.432</v>
      </c>
      <c r="I460" s="233"/>
      <c r="J460" s="229"/>
      <c r="K460" s="229"/>
      <c r="L460" s="234"/>
      <c r="M460" s="235"/>
      <c r="N460" s="236"/>
      <c r="O460" s="236"/>
      <c r="P460" s="236"/>
      <c r="Q460" s="236"/>
      <c r="R460" s="236"/>
      <c r="S460" s="236"/>
      <c r="T460" s="23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38" t="s">
        <v>135</v>
      </c>
      <c r="AU460" s="238" t="s">
        <v>131</v>
      </c>
      <c r="AV460" s="14" t="s">
        <v>131</v>
      </c>
      <c r="AW460" s="14" t="s">
        <v>33</v>
      </c>
      <c r="AX460" s="14" t="s">
        <v>72</v>
      </c>
      <c r="AY460" s="238" t="s">
        <v>123</v>
      </c>
    </row>
    <row r="461" s="15" customFormat="1">
      <c r="A461" s="15"/>
      <c r="B461" s="239"/>
      <c r="C461" s="240"/>
      <c r="D461" s="219" t="s">
        <v>135</v>
      </c>
      <c r="E461" s="241" t="s">
        <v>19</v>
      </c>
      <c r="F461" s="242" t="s">
        <v>140</v>
      </c>
      <c r="G461" s="240"/>
      <c r="H461" s="243">
        <v>8.298</v>
      </c>
      <c r="I461" s="244"/>
      <c r="J461" s="240"/>
      <c r="K461" s="240"/>
      <c r="L461" s="245"/>
      <c r="M461" s="246"/>
      <c r="N461" s="247"/>
      <c r="O461" s="247"/>
      <c r="P461" s="247"/>
      <c r="Q461" s="247"/>
      <c r="R461" s="247"/>
      <c r="S461" s="247"/>
      <c r="T461" s="248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49" t="s">
        <v>135</v>
      </c>
      <c r="AU461" s="249" t="s">
        <v>131</v>
      </c>
      <c r="AV461" s="15" t="s">
        <v>130</v>
      </c>
      <c r="AW461" s="15" t="s">
        <v>33</v>
      </c>
      <c r="AX461" s="15" t="s">
        <v>77</v>
      </c>
      <c r="AY461" s="249" t="s">
        <v>123</v>
      </c>
    </row>
    <row r="462" s="2" customFormat="1" ht="16.5" customHeight="1">
      <c r="A462" s="40"/>
      <c r="B462" s="41"/>
      <c r="C462" s="199" t="s">
        <v>582</v>
      </c>
      <c r="D462" s="199" t="s">
        <v>125</v>
      </c>
      <c r="E462" s="200" t="s">
        <v>583</v>
      </c>
      <c r="F462" s="201" t="s">
        <v>584</v>
      </c>
      <c r="G462" s="202" t="s">
        <v>148</v>
      </c>
      <c r="H462" s="203">
        <v>105.58</v>
      </c>
      <c r="I462" s="204"/>
      <c r="J462" s="205">
        <f>ROUND(I462*H462,2)</f>
        <v>0</v>
      </c>
      <c r="K462" s="201" t="s">
        <v>249</v>
      </c>
      <c r="L462" s="46"/>
      <c r="M462" s="206" t="s">
        <v>19</v>
      </c>
      <c r="N462" s="207" t="s">
        <v>44</v>
      </c>
      <c r="O462" s="86"/>
      <c r="P462" s="208">
        <f>O462*H462</f>
        <v>0</v>
      </c>
      <c r="Q462" s="208">
        <v>3.0000000000000001E-05</v>
      </c>
      <c r="R462" s="208">
        <f>Q462*H462</f>
        <v>0.0031673999999999999</v>
      </c>
      <c r="S462" s="208">
        <v>0</v>
      </c>
      <c r="T462" s="209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0" t="s">
        <v>130</v>
      </c>
      <c r="AT462" s="210" t="s">
        <v>125</v>
      </c>
      <c r="AU462" s="210" t="s">
        <v>131</v>
      </c>
      <c r="AY462" s="19" t="s">
        <v>123</v>
      </c>
      <c r="BE462" s="211">
        <f>IF(N462="základní",J462,0)</f>
        <v>0</v>
      </c>
      <c r="BF462" s="211">
        <f>IF(N462="snížená",J462,0)</f>
        <v>0</v>
      </c>
      <c r="BG462" s="211">
        <f>IF(N462="zákl. přenesená",J462,0)</f>
        <v>0</v>
      </c>
      <c r="BH462" s="211">
        <f>IF(N462="sníž. přenesená",J462,0)</f>
        <v>0</v>
      </c>
      <c r="BI462" s="211">
        <f>IF(N462="nulová",J462,0)</f>
        <v>0</v>
      </c>
      <c r="BJ462" s="19" t="s">
        <v>131</v>
      </c>
      <c r="BK462" s="211">
        <f>ROUND(I462*H462,2)</f>
        <v>0</v>
      </c>
      <c r="BL462" s="19" t="s">
        <v>130</v>
      </c>
      <c r="BM462" s="210" t="s">
        <v>585</v>
      </c>
    </row>
    <row r="463" s="2" customFormat="1">
      <c r="A463" s="40"/>
      <c r="B463" s="41"/>
      <c r="C463" s="42"/>
      <c r="D463" s="212" t="s">
        <v>133</v>
      </c>
      <c r="E463" s="42"/>
      <c r="F463" s="213" t="s">
        <v>586</v>
      </c>
      <c r="G463" s="42"/>
      <c r="H463" s="42"/>
      <c r="I463" s="214"/>
      <c r="J463" s="42"/>
      <c r="K463" s="42"/>
      <c r="L463" s="46"/>
      <c r="M463" s="215"/>
      <c r="N463" s="216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133</v>
      </c>
      <c r="AU463" s="19" t="s">
        <v>131</v>
      </c>
    </row>
    <row r="464" s="14" customFormat="1">
      <c r="A464" s="14"/>
      <c r="B464" s="228"/>
      <c r="C464" s="229"/>
      <c r="D464" s="219" t="s">
        <v>135</v>
      </c>
      <c r="E464" s="230" t="s">
        <v>19</v>
      </c>
      <c r="F464" s="231" t="s">
        <v>587</v>
      </c>
      <c r="G464" s="229"/>
      <c r="H464" s="232">
        <v>105.58</v>
      </c>
      <c r="I464" s="233"/>
      <c r="J464" s="229"/>
      <c r="K464" s="229"/>
      <c r="L464" s="234"/>
      <c r="M464" s="235"/>
      <c r="N464" s="236"/>
      <c r="O464" s="236"/>
      <c r="P464" s="236"/>
      <c r="Q464" s="236"/>
      <c r="R464" s="236"/>
      <c r="S464" s="236"/>
      <c r="T464" s="23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38" t="s">
        <v>135</v>
      </c>
      <c r="AU464" s="238" t="s">
        <v>131</v>
      </c>
      <c r="AV464" s="14" t="s">
        <v>131</v>
      </c>
      <c r="AW464" s="14" t="s">
        <v>33</v>
      </c>
      <c r="AX464" s="14" t="s">
        <v>77</v>
      </c>
      <c r="AY464" s="238" t="s">
        <v>123</v>
      </c>
    </row>
    <row r="465" s="2" customFormat="1" ht="16.5" customHeight="1">
      <c r="A465" s="40"/>
      <c r="B465" s="41"/>
      <c r="C465" s="250" t="s">
        <v>588</v>
      </c>
      <c r="D465" s="250" t="s">
        <v>202</v>
      </c>
      <c r="E465" s="251" t="s">
        <v>589</v>
      </c>
      <c r="F465" s="252" t="s">
        <v>590</v>
      </c>
      <c r="G465" s="253" t="s">
        <v>148</v>
      </c>
      <c r="H465" s="254">
        <v>110.859</v>
      </c>
      <c r="I465" s="255"/>
      <c r="J465" s="256">
        <f>ROUND(I465*H465,2)</f>
        <v>0</v>
      </c>
      <c r="K465" s="252" t="s">
        <v>249</v>
      </c>
      <c r="L465" s="257"/>
      <c r="M465" s="258" t="s">
        <v>19</v>
      </c>
      <c r="N465" s="259" t="s">
        <v>44</v>
      </c>
      <c r="O465" s="86"/>
      <c r="P465" s="208">
        <f>O465*H465</f>
        <v>0</v>
      </c>
      <c r="Q465" s="208">
        <v>0.00055999999999999995</v>
      </c>
      <c r="R465" s="208">
        <f>Q465*H465</f>
        <v>0.06208103999999999</v>
      </c>
      <c r="S465" s="208">
        <v>0</v>
      </c>
      <c r="T465" s="209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0" t="s">
        <v>177</v>
      </c>
      <c r="AT465" s="210" t="s">
        <v>202</v>
      </c>
      <c r="AU465" s="210" t="s">
        <v>131</v>
      </c>
      <c r="AY465" s="19" t="s">
        <v>123</v>
      </c>
      <c r="BE465" s="211">
        <f>IF(N465="základní",J465,0)</f>
        <v>0</v>
      </c>
      <c r="BF465" s="211">
        <f>IF(N465="snížená",J465,0)</f>
        <v>0</v>
      </c>
      <c r="BG465" s="211">
        <f>IF(N465="zákl. přenesená",J465,0)</f>
        <v>0</v>
      </c>
      <c r="BH465" s="211">
        <f>IF(N465="sníž. přenesená",J465,0)</f>
        <v>0</v>
      </c>
      <c r="BI465" s="211">
        <f>IF(N465="nulová",J465,0)</f>
        <v>0</v>
      </c>
      <c r="BJ465" s="19" t="s">
        <v>131</v>
      </c>
      <c r="BK465" s="211">
        <f>ROUND(I465*H465,2)</f>
        <v>0</v>
      </c>
      <c r="BL465" s="19" t="s">
        <v>130</v>
      </c>
      <c r="BM465" s="210" t="s">
        <v>591</v>
      </c>
    </row>
    <row r="466" s="14" customFormat="1">
      <c r="A466" s="14"/>
      <c r="B466" s="228"/>
      <c r="C466" s="229"/>
      <c r="D466" s="219" t="s">
        <v>135</v>
      </c>
      <c r="E466" s="229"/>
      <c r="F466" s="231" t="s">
        <v>592</v>
      </c>
      <c r="G466" s="229"/>
      <c r="H466" s="232">
        <v>110.859</v>
      </c>
      <c r="I466" s="233"/>
      <c r="J466" s="229"/>
      <c r="K466" s="229"/>
      <c r="L466" s="234"/>
      <c r="M466" s="235"/>
      <c r="N466" s="236"/>
      <c r="O466" s="236"/>
      <c r="P466" s="236"/>
      <c r="Q466" s="236"/>
      <c r="R466" s="236"/>
      <c r="S466" s="236"/>
      <c r="T466" s="23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38" t="s">
        <v>135</v>
      </c>
      <c r="AU466" s="238" t="s">
        <v>131</v>
      </c>
      <c r="AV466" s="14" t="s">
        <v>131</v>
      </c>
      <c r="AW466" s="14" t="s">
        <v>4</v>
      </c>
      <c r="AX466" s="14" t="s">
        <v>77</v>
      </c>
      <c r="AY466" s="238" t="s">
        <v>123</v>
      </c>
    </row>
    <row r="467" s="2" customFormat="1" ht="24.15" customHeight="1">
      <c r="A467" s="40"/>
      <c r="B467" s="41"/>
      <c r="C467" s="199" t="s">
        <v>593</v>
      </c>
      <c r="D467" s="199" t="s">
        <v>125</v>
      </c>
      <c r="E467" s="200" t="s">
        <v>594</v>
      </c>
      <c r="F467" s="201" t="s">
        <v>595</v>
      </c>
      <c r="G467" s="202" t="s">
        <v>148</v>
      </c>
      <c r="H467" s="203">
        <v>371</v>
      </c>
      <c r="I467" s="204"/>
      <c r="J467" s="205">
        <f>ROUND(I467*H467,2)</f>
        <v>0</v>
      </c>
      <c r="K467" s="201" t="s">
        <v>249</v>
      </c>
      <c r="L467" s="46"/>
      <c r="M467" s="206" t="s">
        <v>19</v>
      </c>
      <c r="N467" s="207" t="s">
        <v>44</v>
      </c>
      <c r="O467" s="86"/>
      <c r="P467" s="208">
        <f>O467*H467</f>
        <v>0</v>
      </c>
      <c r="Q467" s="208">
        <v>0</v>
      </c>
      <c r="R467" s="208">
        <f>Q467*H467</f>
        <v>0</v>
      </c>
      <c r="S467" s="208">
        <v>0</v>
      </c>
      <c r="T467" s="209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0" t="s">
        <v>130</v>
      </c>
      <c r="AT467" s="210" t="s">
        <v>125</v>
      </c>
      <c r="AU467" s="210" t="s">
        <v>131</v>
      </c>
      <c r="AY467" s="19" t="s">
        <v>123</v>
      </c>
      <c r="BE467" s="211">
        <f>IF(N467="základní",J467,0)</f>
        <v>0</v>
      </c>
      <c r="BF467" s="211">
        <f>IF(N467="snížená",J467,0)</f>
        <v>0</v>
      </c>
      <c r="BG467" s="211">
        <f>IF(N467="zákl. přenesená",J467,0)</f>
        <v>0</v>
      </c>
      <c r="BH467" s="211">
        <f>IF(N467="sníž. přenesená",J467,0)</f>
        <v>0</v>
      </c>
      <c r="BI467" s="211">
        <f>IF(N467="nulová",J467,0)</f>
        <v>0</v>
      </c>
      <c r="BJ467" s="19" t="s">
        <v>131</v>
      </c>
      <c r="BK467" s="211">
        <f>ROUND(I467*H467,2)</f>
        <v>0</v>
      </c>
      <c r="BL467" s="19" t="s">
        <v>130</v>
      </c>
      <c r="BM467" s="210" t="s">
        <v>596</v>
      </c>
    </row>
    <row r="468" s="2" customFormat="1">
      <c r="A468" s="40"/>
      <c r="B468" s="41"/>
      <c r="C468" s="42"/>
      <c r="D468" s="212" t="s">
        <v>133</v>
      </c>
      <c r="E468" s="42"/>
      <c r="F468" s="213" t="s">
        <v>597</v>
      </c>
      <c r="G468" s="42"/>
      <c r="H468" s="42"/>
      <c r="I468" s="214"/>
      <c r="J468" s="42"/>
      <c r="K468" s="42"/>
      <c r="L468" s="46"/>
      <c r="M468" s="215"/>
      <c r="N468" s="216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133</v>
      </c>
      <c r="AU468" s="19" t="s">
        <v>131</v>
      </c>
    </row>
    <row r="469" s="14" customFormat="1">
      <c r="A469" s="14"/>
      <c r="B469" s="228"/>
      <c r="C469" s="229"/>
      <c r="D469" s="219" t="s">
        <v>135</v>
      </c>
      <c r="E469" s="230" t="s">
        <v>19</v>
      </c>
      <c r="F469" s="231" t="s">
        <v>598</v>
      </c>
      <c r="G469" s="229"/>
      <c r="H469" s="232">
        <v>6</v>
      </c>
      <c r="I469" s="233"/>
      <c r="J469" s="229"/>
      <c r="K469" s="229"/>
      <c r="L469" s="234"/>
      <c r="M469" s="235"/>
      <c r="N469" s="236"/>
      <c r="O469" s="236"/>
      <c r="P469" s="236"/>
      <c r="Q469" s="236"/>
      <c r="R469" s="236"/>
      <c r="S469" s="236"/>
      <c r="T469" s="23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38" t="s">
        <v>135</v>
      </c>
      <c r="AU469" s="238" t="s">
        <v>131</v>
      </c>
      <c r="AV469" s="14" t="s">
        <v>131</v>
      </c>
      <c r="AW469" s="14" t="s">
        <v>33</v>
      </c>
      <c r="AX469" s="14" t="s">
        <v>72</v>
      </c>
      <c r="AY469" s="238" t="s">
        <v>123</v>
      </c>
    </row>
    <row r="470" s="14" customFormat="1">
      <c r="A470" s="14"/>
      <c r="B470" s="228"/>
      <c r="C470" s="229"/>
      <c r="D470" s="219" t="s">
        <v>135</v>
      </c>
      <c r="E470" s="230" t="s">
        <v>19</v>
      </c>
      <c r="F470" s="231" t="s">
        <v>599</v>
      </c>
      <c r="G470" s="229"/>
      <c r="H470" s="232">
        <v>18</v>
      </c>
      <c r="I470" s="233"/>
      <c r="J470" s="229"/>
      <c r="K470" s="229"/>
      <c r="L470" s="234"/>
      <c r="M470" s="235"/>
      <c r="N470" s="236"/>
      <c r="O470" s="236"/>
      <c r="P470" s="236"/>
      <c r="Q470" s="236"/>
      <c r="R470" s="236"/>
      <c r="S470" s="236"/>
      <c r="T470" s="237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38" t="s">
        <v>135</v>
      </c>
      <c r="AU470" s="238" t="s">
        <v>131</v>
      </c>
      <c r="AV470" s="14" t="s">
        <v>131</v>
      </c>
      <c r="AW470" s="14" t="s">
        <v>33</v>
      </c>
      <c r="AX470" s="14" t="s">
        <v>72</v>
      </c>
      <c r="AY470" s="238" t="s">
        <v>123</v>
      </c>
    </row>
    <row r="471" s="14" customFormat="1">
      <c r="A471" s="14"/>
      <c r="B471" s="228"/>
      <c r="C471" s="229"/>
      <c r="D471" s="219" t="s">
        <v>135</v>
      </c>
      <c r="E471" s="230" t="s">
        <v>19</v>
      </c>
      <c r="F471" s="231" t="s">
        <v>600</v>
      </c>
      <c r="G471" s="229"/>
      <c r="H471" s="232">
        <v>4.2000000000000002</v>
      </c>
      <c r="I471" s="233"/>
      <c r="J471" s="229"/>
      <c r="K471" s="229"/>
      <c r="L471" s="234"/>
      <c r="M471" s="235"/>
      <c r="N471" s="236"/>
      <c r="O471" s="236"/>
      <c r="P471" s="236"/>
      <c r="Q471" s="236"/>
      <c r="R471" s="236"/>
      <c r="S471" s="236"/>
      <c r="T471" s="237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38" t="s">
        <v>135</v>
      </c>
      <c r="AU471" s="238" t="s">
        <v>131</v>
      </c>
      <c r="AV471" s="14" t="s">
        <v>131</v>
      </c>
      <c r="AW471" s="14" t="s">
        <v>33</v>
      </c>
      <c r="AX471" s="14" t="s">
        <v>72</v>
      </c>
      <c r="AY471" s="238" t="s">
        <v>123</v>
      </c>
    </row>
    <row r="472" s="14" customFormat="1">
      <c r="A472" s="14"/>
      <c r="B472" s="228"/>
      <c r="C472" s="229"/>
      <c r="D472" s="219" t="s">
        <v>135</v>
      </c>
      <c r="E472" s="230" t="s">
        <v>19</v>
      </c>
      <c r="F472" s="231" t="s">
        <v>601</v>
      </c>
      <c r="G472" s="229"/>
      <c r="H472" s="232">
        <v>66</v>
      </c>
      <c r="I472" s="233"/>
      <c r="J472" s="229"/>
      <c r="K472" s="229"/>
      <c r="L472" s="234"/>
      <c r="M472" s="235"/>
      <c r="N472" s="236"/>
      <c r="O472" s="236"/>
      <c r="P472" s="236"/>
      <c r="Q472" s="236"/>
      <c r="R472" s="236"/>
      <c r="S472" s="236"/>
      <c r="T472" s="237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38" t="s">
        <v>135</v>
      </c>
      <c r="AU472" s="238" t="s">
        <v>131</v>
      </c>
      <c r="AV472" s="14" t="s">
        <v>131</v>
      </c>
      <c r="AW472" s="14" t="s">
        <v>33</v>
      </c>
      <c r="AX472" s="14" t="s">
        <v>72</v>
      </c>
      <c r="AY472" s="238" t="s">
        <v>123</v>
      </c>
    </row>
    <row r="473" s="14" customFormat="1">
      <c r="A473" s="14"/>
      <c r="B473" s="228"/>
      <c r="C473" s="229"/>
      <c r="D473" s="219" t="s">
        <v>135</v>
      </c>
      <c r="E473" s="230" t="s">
        <v>19</v>
      </c>
      <c r="F473" s="231" t="s">
        <v>602</v>
      </c>
      <c r="G473" s="229"/>
      <c r="H473" s="232">
        <v>5.4000000000000004</v>
      </c>
      <c r="I473" s="233"/>
      <c r="J473" s="229"/>
      <c r="K473" s="229"/>
      <c r="L473" s="234"/>
      <c r="M473" s="235"/>
      <c r="N473" s="236"/>
      <c r="O473" s="236"/>
      <c r="P473" s="236"/>
      <c r="Q473" s="236"/>
      <c r="R473" s="236"/>
      <c r="S473" s="236"/>
      <c r="T473" s="23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38" t="s">
        <v>135</v>
      </c>
      <c r="AU473" s="238" t="s">
        <v>131</v>
      </c>
      <c r="AV473" s="14" t="s">
        <v>131</v>
      </c>
      <c r="AW473" s="14" t="s">
        <v>33</v>
      </c>
      <c r="AX473" s="14" t="s">
        <v>72</v>
      </c>
      <c r="AY473" s="238" t="s">
        <v>123</v>
      </c>
    </row>
    <row r="474" s="14" customFormat="1">
      <c r="A474" s="14"/>
      <c r="B474" s="228"/>
      <c r="C474" s="229"/>
      <c r="D474" s="219" t="s">
        <v>135</v>
      </c>
      <c r="E474" s="230" t="s">
        <v>19</v>
      </c>
      <c r="F474" s="231" t="s">
        <v>603</v>
      </c>
      <c r="G474" s="229"/>
      <c r="H474" s="232">
        <v>31.199999999999999</v>
      </c>
      <c r="I474" s="233"/>
      <c r="J474" s="229"/>
      <c r="K474" s="229"/>
      <c r="L474" s="234"/>
      <c r="M474" s="235"/>
      <c r="N474" s="236"/>
      <c r="O474" s="236"/>
      <c r="P474" s="236"/>
      <c r="Q474" s="236"/>
      <c r="R474" s="236"/>
      <c r="S474" s="236"/>
      <c r="T474" s="237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38" t="s">
        <v>135</v>
      </c>
      <c r="AU474" s="238" t="s">
        <v>131</v>
      </c>
      <c r="AV474" s="14" t="s">
        <v>131</v>
      </c>
      <c r="AW474" s="14" t="s">
        <v>33</v>
      </c>
      <c r="AX474" s="14" t="s">
        <v>72</v>
      </c>
      <c r="AY474" s="238" t="s">
        <v>123</v>
      </c>
    </row>
    <row r="475" s="14" customFormat="1">
      <c r="A475" s="14"/>
      <c r="B475" s="228"/>
      <c r="C475" s="229"/>
      <c r="D475" s="219" t="s">
        <v>135</v>
      </c>
      <c r="E475" s="230" t="s">
        <v>19</v>
      </c>
      <c r="F475" s="231" t="s">
        <v>604</v>
      </c>
      <c r="G475" s="229"/>
      <c r="H475" s="232">
        <v>4.5999999999999996</v>
      </c>
      <c r="I475" s="233"/>
      <c r="J475" s="229"/>
      <c r="K475" s="229"/>
      <c r="L475" s="234"/>
      <c r="M475" s="235"/>
      <c r="N475" s="236"/>
      <c r="O475" s="236"/>
      <c r="P475" s="236"/>
      <c r="Q475" s="236"/>
      <c r="R475" s="236"/>
      <c r="S475" s="236"/>
      <c r="T475" s="237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38" t="s">
        <v>135</v>
      </c>
      <c r="AU475" s="238" t="s">
        <v>131</v>
      </c>
      <c r="AV475" s="14" t="s">
        <v>131</v>
      </c>
      <c r="AW475" s="14" t="s">
        <v>33</v>
      </c>
      <c r="AX475" s="14" t="s">
        <v>72</v>
      </c>
      <c r="AY475" s="238" t="s">
        <v>123</v>
      </c>
    </row>
    <row r="476" s="14" customFormat="1">
      <c r="A476" s="14"/>
      <c r="B476" s="228"/>
      <c r="C476" s="229"/>
      <c r="D476" s="219" t="s">
        <v>135</v>
      </c>
      <c r="E476" s="230" t="s">
        <v>19</v>
      </c>
      <c r="F476" s="231" t="s">
        <v>605</v>
      </c>
      <c r="G476" s="229"/>
      <c r="H476" s="232">
        <v>140</v>
      </c>
      <c r="I476" s="233"/>
      <c r="J476" s="229"/>
      <c r="K476" s="229"/>
      <c r="L476" s="234"/>
      <c r="M476" s="235"/>
      <c r="N476" s="236"/>
      <c r="O476" s="236"/>
      <c r="P476" s="236"/>
      <c r="Q476" s="236"/>
      <c r="R476" s="236"/>
      <c r="S476" s="236"/>
      <c r="T476" s="237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38" t="s">
        <v>135</v>
      </c>
      <c r="AU476" s="238" t="s">
        <v>131</v>
      </c>
      <c r="AV476" s="14" t="s">
        <v>131</v>
      </c>
      <c r="AW476" s="14" t="s">
        <v>33</v>
      </c>
      <c r="AX476" s="14" t="s">
        <v>72</v>
      </c>
      <c r="AY476" s="238" t="s">
        <v>123</v>
      </c>
    </row>
    <row r="477" s="14" customFormat="1">
      <c r="A477" s="14"/>
      <c r="B477" s="228"/>
      <c r="C477" s="229"/>
      <c r="D477" s="219" t="s">
        <v>135</v>
      </c>
      <c r="E477" s="230" t="s">
        <v>19</v>
      </c>
      <c r="F477" s="231" t="s">
        <v>606</v>
      </c>
      <c r="G477" s="229"/>
      <c r="H477" s="232">
        <v>6</v>
      </c>
      <c r="I477" s="233"/>
      <c r="J477" s="229"/>
      <c r="K477" s="229"/>
      <c r="L477" s="234"/>
      <c r="M477" s="235"/>
      <c r="N477" s="236"/>
      <c r="O477" s="236"/>
      <c r="P477" s="236"/>
      <c r="Q477" s="236"/>
      <c r="R477" s="236"/>
      <c r="S477" s="236"/>
      <c r="T477" s="237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38" t="s">
        <v>135</v>
      </c>
      <c r="AU477" s="238" t="s">
        <v>131</v>
      </c>
      <c r="AV477" s="14" t="s">
        <v>131</v>
      </c>
      <c r="AW477" s="14" t="s">
        <v>33</v>
      </c>
      <c r="AX477" s="14" t="s">
        <v>72</v>
      </c>
      <c r="AY477" s="238" t="s">
        <v>123</v>
      </c>
    </row>
    <row r="478" s="14" customFormat="1">
      <c r="A478" s="14"/>
      <c r="B478" s="228"/>
      <c r="C478" s="229"/>
      <c r="D478" s="219" t="s">
        <v>135</v>
      </c>
      <c r="E478" s="230" t="s">
        <v>19</v>
      </c>
      <c r="F478" s="231" t="s">
        <v>607</v>
      </c>
      <c r="G478" s="229"/>
      <c r="H478" s="232">
        <v>1.2</v>
      </c>
      <c r="I478" s="233"/>
      <c r="J478" s="229"/>
      <c r="K478" s="229"/>
      <c r="L478" s="234"/>
      <c r="M478" s="235"/>
      <c r="N478" s="236"/>
      <c r="O478" s="236"/>
      <c r="P478" s="236"/>
      <c r="Q478" s="236"/>
      <c r="R478" s="236"/>
      <c r="S478" s="236"/>
      <c r="T478" s="237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38" t="s">
        <v>135</v>
      </c>
      <c r="AU478" s="238" t="s">
        <v>131</v>
      </c>
      <c r="AV478" s="14" t="s">
        <v>131</v>
      </c>
      <c r="AW478" s="14" t="s">
        <v>33</v>
      </c>
      <c r="AX478" s="14" t="s">
        <v>72</v>
      </c>
      <c r="AY478" s="238" t="s">
        <v>123</v>
      </c>
    </row>
    <row r="479" s="14" customFormat="1">
      <c r="A479" s="14"/>
      <c r="B479" s="228"/>
      <c r="C479" s="229"/>
      <c r="D479" s="219" t="s">
        <v>135</v>
      </c>
      <c r="E479" s="230" t="s">
        <v>19</v>
      </c>
      <c r="F479" s="231" t="s">
        <v>608</v>
      </c>
      <c r="G479" s="229"/>
      <c r="H479" s="232">
        <v>88.400000000000006</v>
      </c>
      <c r="I479" s="233"/>
      <c r="J479" s="229"/>
      <c r="K479" s="229"/>
      <c r="L479" s="234"/>
      <c r="M479" s="235"/>
      <c r="N479" s="236"/>
      <c r="O479" s="236"/>
      <c r="P479" s="236"/>
      <c r="Q479" s="236"/>
      <c r="R479" s="236"/>
      <c r="S479" s="236"/>
      <c r="T479" s="237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38" t="s">
        <v>135</v>
      </c>
      <c r="AU479" s="238" t="s">
        <v>131</v>
      </c>
      <c r="AV479" s="14" t="s">
        <v>131</v>
      </c>
      <c r="AW479" s="14" t="s">
        <v>33</v>
      </c>
      <c r="AX479" s="14" t="s">
        <v>72</v>
      </c>
      <c r="AY479" s="238" t="s">
        <v>123</v>
      </c>
    </row>
    <row r="480" s="15" customFormat="1">
      <c r="A480" s="15"/>
      <c r="B480" s="239"/>
      <c r="C480" s="240"/>
      <c r="D480" s="219" t="s">
        <v>135</v>
      </c>
      <c r="E480" s="241" t="s">
        <v>19</v>
      </c>
      <c r="F480" s="242" t="s">
        <v>140</v>
      </c>
      <c r="G480" s="240"/>
      <c r="H480" s="243">
        <v>371</v>
      </c>
      <c r="I480" s="244"/>
      <c r="J480" s="240"/>
      <c r="K480" s="240"/>
      <c r="L480" s="245"/>
      <c r="M480" s="246"/>
      <c r="N480" s="247"/>
      <c r="O480" s="247"/>
      <c r="P480" s="247"/>
      <c r="Q480" s="247"/>
      <c r="R480" s="247"/>
      <c r="S480" s="247"/>
      <c r="T480" s="248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49" t="s">
        <v>135</v>
      </c>
      <c r="AU480" s="249" t="s">
        <v>131</v>
      </c>
      <c r="AV480" s="15" t="s">
        <v>130</v>
      </c>
      <c r="AW480" s="15" t="s">
        <v>33</v>
      </c>
      <c r="AX480" s="15" t="s">
        <v>77</v>
      </c>
      <c r="AY480" s="249" t="s">
        <v>123</v>
      </c>
    </row>
    <row r="481" s="2" customFormat="1" ht="16.5" customHeight="1">
      <c r="A481" s="40"/>
      <c r="B481" s="41"/>
      <c r="C481" s="250" t="s">
        <v>609</v>
      </c>
      <c r="D481" s="250" t="s">
        <v>202</v>
      </c>
      <c r="E481" s="251" t="s">
        <v>610</v>
      </c>
      <c r="F481" s="252" t="s">
        <v>611</v>
      </c>
      <c r="G481" s="253" t="s">
        <v>148</v>
      </c>
      <c r="H481" s="254">
        <v>426.64999999999998</v>
      </c>
      <c r="I481" s="255"/>
      <c r="J481" s="256">
        <f>ROUND(I481*H481,2)</f>
        <v>0</v>
      </c>
      <c r="K481" s="252" t="s">
        <v>249</v>
      </c>
      <c r="L481" s="257"/>
      <c r="M481" s="258" t="s">
        <v>19</v>
      </c>
      <c r="N481" s="259" t="s">
        <v>44</v>
      </c>
      <c r="O481" s="86"/>
      <c r="P481" s="208">
        <f>O481*H481</f>
        <v>0</v>
      </c>
      <c r="Q481" s="208">
        <v>3.0000000000000001E-05</v>
      </c>
      <c r="R481" s="208">
        <f>Q481*H481</f>
        <v>0.0127995</v>
      </c>
      <c r="S481" s="208">
        <v>0</v>
      </c>
      <c r="T481" s="209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0" t="s">
        <v>177</v>
      </c>
      <c r="AT481" s="210" t="s">
        <v>202</v>
      </c>
      <c r="AU481" s="210" t="s">
        <v>131</v>
      </c>
      <c r="AY481" s="19" t="s">
        <v>123</v>
      </c>
      <c r="BE481" s="211">
        <f>IF(N481="základní",J481,0)</f>
        <v>0</v>
      </c>
      <c r="BF481" s="211">
        <f>IF(N481="snížená",J481,0)</f>
        <v>0</v>
      </c>
      <c r="BG481" s="211">
        <f>IF(N481="zákl. přenesená",J481,0)</f>
        <v>0</v>
      </c>
      <c r="BH481" s="211">
        <f>IF(N481="sníž. přenesená",J481,0)</f>
        <v>0</v>
      </c>
      <c r="BI481" s="211">
        <f>IF(N481="nulová",J481,0)</f>
        <v>0</v>
      </c>
      <c r="BJ481" s="19" t="s">
        <v>131</v>
      </c>
      <c r="BK481" s="211">
        <f>ROUND(I481*H481,2)</f>
        <v>0</v>
      </c>
      <c r="BL481" s="19" t="s">
        <v>130</v>
      </c>
      <c r="BM481" s="210" t="s">
        <v>612</v>
      </c>
    </row>
    <row r="482" s="14" customFormat="1">
      <c r="A482" s="14"/>
      <c r="B482" s="228"/>
      <c r="C482" s="229"/>
      <c r="D482" s="219" t="s">
        <v>135</v>
      </c>
      <c r="E482" s="229"/>
      <c r="F482" s="231" t="s">
        <v>613</v>
      </c>
      <c r="G482" s="229"/>
      <c r="H482" s="232">
        <v>426.64999999999998</v>
      </c>
      <c r="I482" s="233"/>
      <c r="J482" s="229"/>
      <c r="K482" s="229"/>
      <c r="L482" s="234"/>
      <c r="M482" s="235"/>
      <c r="N482" s="236"/>
      <c r="O482" s="236"/>
      <c r="P482" s="236"/>
      <c r="Q482" s="236"/>
      <c r="R482" s="236"/>
      <c r="S482" s="236"/>
      <c r="T482" s="237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38" t="s">
        <v>135</v>
      </c>
      <c r="AU482" s="238" t="s">
        <v>131</v>
      </c>
      <c r="AV482" s="14" t="s">
        <v>131</v>
      </c>
      <c r="AW482" s="14" t="s">
        <v>4</v>
      </c>
      <c r="AX482" s="14" t="s">
        <v>77</v>
      </c>
      <c r="AY482" s="238" t="s">
        <v>123</v>
      </c>
    </row>
    <row r="483" s="2" customFormat="1" ht="33" customHeight="1">
      <c r="A483" s="40"/>
      <c r="B483" s="41"/>
      <c r="C483" s="199" t="s">
        <v>614</v>
      </c>
      <c r="D483" s="199" t="s">
        <v>125</v>
      </c>
      <c r="E483" s="200" t="s">
        <v>615</v>
      </c>
      <c r="F483" s="201" t="s">
        <v>616</v>
      </c>
      <c r="G483" s="202" t="s">
        <v>148</v>
      </c>
      <c r="H483" s="203">
        <v>412.39999999999998</v>
      </c>
      <c r="I483" s="204"/>
      <c r="J483" s="205">
        <f>ROUND(I483*H483,2)</f>
        <v>0</v>
      </c>
      <c r="K483" s="201" t="s">
        <v>249</v>
      </c>
      <c r="L483" s="46"/>
      <c r="M483" s="206" t="s">
        <v>19</v>
      </c>
      <c r="N483" s="207" t="s">
        <v>44</v>
      </c>
      <c r="O483" s="86"/>
      <c r="P483" s="208">
        <f>O483*H483</f>
        <v>0</v>
      </c>
      <c r="Q483" s="208">
        <v>0</v>
      </c>
      <c r="R483" s="208">
        <f>Q483*H483</f>
        <v>0</v>
      </c>
      <c r="S483" s="208">
        <v>0</v>
      </c>
      <c r="T483" s="209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0" t="s">
        <v>130</v>
      </c>
      <c r="AT483" s="210" t="s">
        <v>125</v>
      </c>
      <c r="AU483" s="210" t="s">
        <v>131</v>
      </c>
      <c r="AY483" s="19" t="s">
        <v>123</v>
      </c>
      <c r="BE483" s="211">
        <f>IF(N483="základní",J483,0)</f>
        <v>0</v>
      </c>
      <c r="BF483" s="211">
        <f>IF(N483="snížená",J483,0)</f>
        <v>0</v>
      </c>
      <c r="BG483" s="211">
        <f>IF(N483="zákl. přenesená",J483,0)</f>
        <v>0</v>
      </c>
      <c r="BH483" s="211">
        <f>IF(N483="sníž. přenesená",J483,0)</f>
        <v>0</v>
      </c>
      <c r="BI483" s="211">
        <f>IF(N483="nulová",J483,0)</f>
        <v>0</v>
      </c>
      <c r="BJ483" s="19" t="s">
        <v>131</v>
      </c>
      <c r="BK483" s="211">
        <f>ROUND(I483*H483,2)</f>
        <v>0</v>
      </c>
      <c r="BL483" s="19" t="s">
        <v>130</v>
      </c>
      <c r="BM483" s="210" t="s">
        <v>617</v>
      </c>
    </row>
    <row r="484" s="2" customFormat="1">
      <c r="A484" s="40"/>
      <c r="B484" s="41"/>
      <c r="C484" s="42"/>
      <c r="D484" s="212" t="s">
        <v>133</v>
      </c>
      <c r="E484" s="42"/>
      <c r="F484" s="213" t="s">
        <v>618</v>
      </c>
      <c r="G484" s="42"/>
      <c r="H484" s="42"/>
      <c r="I484" s="214"/>
      <c r="J484" s="42"/>
      <c r="K484" s="42"/>
      <c r="L484" s="46"/>
      <c r="M484" s="215"/>
      <c r="N484" s="216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133</v>
      </c>
      <c r="AU484" s="19" t="s">
        <v>131</v>
      </c>
    </row>
    <row r="485" s="14" customFormat="1">
      <c r="A485" s="14"/>
      <c r="B485" s="228"/>
      <c r="C485" s="229"/>
      <c r="D485" s="219" t="s">
        <v>135</v>
      </c>
      <c r="E485" s="230" t="s">
        <v>19</v>
      </c>
      <c r="F485" s="231" t="s">
        <v>404</v>
      </c>
      <c r="G485" s="229"/>
      <c r="H485" s="232">
        <v>9</v>
      </c>
      <c r="I485" s="233"/>
      <c r="J485" s="229"/>
      <c r="K485" s="229"/>
      <c r="L485" s="234"/>
      <c r="M485" s="235"/>
      <c r="N485" s="236"/>
      <c r="O485" s="236"/>
      <c r="P485" s="236"/>
      <c r="Q485" s="236"/>
      <c r="R485" s="236"/>
      <c r="S485" s="236"/>
      <c r="T485" s="237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38" t="s">
        <v>135</v>
      </c>
      <c r="AU485" s="238" t="s">
        <v>131</v>
      </c>
      <c r="AV485" s="14" t="s">
        <v>131</v>
      </c>
      <c r="AW485" s="14" t="s">
        <v>33</v>
      </c>
      <c r="AX485" s="14" t="s">
        <v>72</v>
      </c>
      <c r="AY485" s="238" t="s">
        <v>123</v>
      </c>
    </row>
    <row r="486" s="14" customFormat="1">
      <c r="A486" s="14"/>
      <c r="B486" s="228"/>
      <c r="C486" s="229"/>
      <c r="D486" s="219" t="s">
        <v>135</v>
      </c>
      <c r="E486" s="230" t="s">
        <v>19</v>
      </c>
      <c r="F486" s="231" t="s">
        <v>405</v>
      </c>
      <c r="G486" s="229"/>
      <c r="H486" s="232">
        <v>36</v>
      </c>
      <c r="I486" s="233"/>
      <c r="J486" s="229"/>
      <c r="K486" s="229"/>
      <c r="L486" s="234"/>
      <c r="M486" s="235"/>
      <c r="N486" s="236"/>
      <c r="O486" s="236"/>
      <c r="P486" s="236"/>
      <c r="Q486" s="236"/>
      <c r="R486" s="236"/>
      <c r="S486" s="236"/>
      <c r="T486" s="237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38" t="s">
        <v>135</v>
      </c>
      <c r="AU486" s="238" t="s">
        <v>131</v>
      </c>
      <c r="AV486" s="14" t="s">
        <v>131</v>
      </c>
      <c r="AW486" s="14" t="s">
        <v>33</v>
      </c>
      <c r="AX486" s="14" t="s">
        <v>72</v>
      </c>
      <c r="AY486" s="238" t="s">
        <v>123</v>
      </c>
    </row>
    <row r="487" s="14" customFormat="1">
      <c r="A487" s="14"/>
      <c r="B487" s="228"/>
      <c r="C487" s="229"/>
      <c r="D487" s="219" t="s">
        <v>135</v>
      </c>
      <c r="E487" s="230" t="s">
        <v>19</v>
      </c>
      <c r="F487" s="231" t="s">
        <v>619</v>
      </c>
      <c r="G487" s="229"/>
      <c r="H487" s="232">
        <v>5.0999999999999996</v>
      </c>
      <c r="I487" s="233"/>
      <c r="J487" s="229"/>
      <c r="K487" s="229"/>
      <c r="L487" s="234"/>
      <c r="M487" s="235"/>
      <c r="N487" s="236"/>
      <c r="O487" s="236"/>
      <c r="P487" s="236"/>
      <c r="Q487" s="236"/>
      <c r="R487" s="236"/>
      <c r="S487" s="236"/>
      <c r="T487" s="237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38" t="s">
        <v>135</v>
      </c>
      <c r="AU487" s="238" t="s">
        <v>131</v>
      </c>
      <c r="AV487" s="14" t="s">
        <v>131</v>
      </c>
      <c r="AW487" s="14" t="s">
        <v>33</v>
      </c>
      <c r="AX487" s="14" t="s">
        <v>72</v>
      </c>
      <c r="AY487" s="238" t="s">
        <v>123</v>
      </c>
    </row>
    <row r="488" s="14" customFormat="1">
      <c r="A488" s="14"/>
      <c r="B488" s="228"/>
      <c r="C488" s="229"/>
      <c r="D488" s="219" t="s">
        <v>135</v>
      </c>
      <c r="E488" s="230" t="s">
        <v>19</v>
      </c>
      <c r="F488" s="231" t="s">
        <v>511</v>
      </c>
      <c r="G488" s="229"/>
      <c r="H488" s="232">
        <v>92.400000000000006</v>
      </c>
      <c r="I488" s="233"/>
      <c r="J488" s="229"/>
      <c r="K488" s="229"/>
      <c r="L488" s="234"/>
      <c r="M488" s="235"/>
      <c r="N488" s="236"/>
      <c r="O488" s="236"/>
      <c r="P488" s="236"/>
      <c r="Q488" s="236"/>
      <c r="R488" s="236"/>
      <c r="S488" s="236"/>
      <c r="T488" s="237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38" t="s">
        <v>135</v>
      </c>
      <c r="AU488" s="238" t="s">
        <v>131</v>
      </c>
      <c r="AV488" s="14" t="s">
        <v>131</v>
      </c>
      <c r="AW488" s="14" t="s">
        <v>33</v>
      </c>
      <c r="AX488" s="14" t="s">
        <v>72</v>
      </c>
      <c r="AY488" s="238" t="s">
        <v>123</v>
      </c>
    </row>
    <row r="489" s="14" customFormat="1">
      <c r="A489" s="14"/>
      <c r="B489" s="228"/>
      <c r="C489" s="229"/>
      <c r="D489" s="219" t="s">
        <v>135</v>
      </c>
      <c r="E489" s="230" t="s">
        <v>19</v>
      </c>
      <c r="F489" s="231" t="s">
        <v>512</v>
      </c>
      <c r="G489" s="229"/>
      <c r="H489" s="232">
        <v>9</v>
      </c>
      <c r="I489" s="233"/>
      <c r="J489" s="229"/>
      <c r="K489" s="229"/>
      <c r="L489" s="234"/>
      <c r="M489" s="235"/>
      <c r="N489" s="236"/>
      <c r="O489" s="236"/>
      <c r="P489" s="236"/>
      <c r="Q489" s="236"/>
      <c r="R489" s="236"/>
      <c r="S489" s="236"/>
      <c r="T489" s="237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38" t="s">
        <v>135</v>
      </c>
      <c r="AU489" s="238" t="s">
        <v>131</v>
      </c>
      <c r="AV489" s="14" t="s">
        <v>131</v>
      </c>
      <c r="AW489" s="14" t="s">
        <v>33</v>
      </c>
      <c r="AX489" s="14" t="s">
        <v>72</v>
      </c>
      <c r="AY489" s="238" t="s">
        <v>123</v>
      </c>
    </row>
    <row r="490" s="14" customFormat="1">
      <c r="A490" s="14"/>
      <c r="B490" s="228"/>
      <c r="C490" s="229"/>
      <c r="D490" s="219" t="s">
        <v>135</v>
      </c>
      <c r="E490" s="230" t="s">
        <v>19</v>
      </c>
      <c r="F490" s="231" t="s">
        <v>407</v>
      </c>
      <c r="G490" s="229"/>
      <c r="H490" s="232">
        <v>40.200000000000003</v>
      </c>
      <c r="I490" s="233"/>
      <c r="J490" s="229"/>
      <c r="K490" s="229"/>
      <c r="L490" s="234"/>
      <c r="M490" s="235"/>
      <c r="N490" s="236"/>
      <c r="O490" s="236"/>
      <c r="P490" s="236"/>
      <c r="Q490" s="236"/>
      <c r="R490" s="236"/>
      <c r="S490" s="236"/>
      <c r="T490" s="237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38" t="s">
        <v>135</v>
      </c>
      <c r="AU490" s="238" t="s">
        <v>131</v>
      </c>
      <c r="AV490" s="14" t="s">
        <v>131</v>
      </c>
      <c r="AW490" s="14" t="s">
        <v>33</v>
      </c>
      <c r="AX490" s="14" t="s">
        <v>72</v>
      </c>
      <c r="AY490" s="238" t="s">
        <v>123</v>
      </c>
    </row>
    <row r="491" s="14" customFormat="1">
      <c r="A491" s="14"/>
      <c r="B491" s="228"/>
      <c r="C491" s="229"/>
      <c r="D491" s="219" t="s">
        <v>135</v>
      </c>
      <c r="E491" s="230" t="s">
        <v>19</v>
      </c>
      <c r="F491" s="231" t="s">
        <v>513</v>
      </c>
      <c r="G491" s="229"/>
      <c r="H491" s="232">
        <v>6.2999999999999998</v>
      </c>
      <c r="I491" s="233"/>
      <c r="J491" s="229"/>
      <c r="K491" s="229"/>
      <c r="L491" s="234"/>
      <c r="M491" s="235"/>
      <c r="N491" s="236"/>
      <c r="O491" s="236"/>
      <c r="P491" s="236"/>
      <c r="Q491" s="236"/>
      <c r="R491" s="236"/>
      <c r="S491" s="236"/>
      <c r="T491" s="237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38" t="s">
        <v>135</v>
      </c>
      <c r="AU491" s="238" t="s">
        <v>131</v>
      </c>
      <c r="AV491" s="14" t="s">
        <v>131</v>
      </c>
      <c r="AW491" s="14" t="s">
        <v>33</v>
      </c>
      <c r="AX491" s="14" t="s">
        <v>72</v>
      </c>
      <c r="AY491" s="238" t="s">
        <v>123</v>
      </c>
    </row>
    <row r="492" s="14" customFormat="1">
      <c r="A492" s="14"/>
      <c r="B492" s="228"/>
      <c r="C492" s="229"/>
      <c r="D492" s="219" t="s">
        <v>135</v>
      </c>
      <c r="E492" s="230" t="s">
        <v>19</v>
      </c>
      <c r="F492" s="231" t="s">
        <v>514</v>
      </c>
      <c r="G492" s="229"/>
      <c r="H492" s="232">
        <v>200</v>
      </c>
      <c r="I492" s="233"/>
      <c r="J492" s="229"/>
      <c r="K492" s="229"/>
      <c r="L492" s="234"/>
      <c r="M492" s="235"/>
      <c r="N492" s="236"/>
      <c r="O492" s="236"/>
      <c r="P492" s="236"/>
      <c r="Q492" s="236"/>
      <c r="R492" s="236"/>
      <c r="S492" s="236"/>
      <c r="T492" s="237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38" t="s">
        <v>135</v>
      </c>
      <c r="AU492" s="238" t="s">
        <v>131</v>
      </c>
      <c r="AV492" s="14" t="s">
        <v>131</v>
      </c>
      <c r="AW492" s="14" t="s">
        <v>33</v>
      </c>
      <c r="AX492" s="14" t="s">
        <v>72</v>
      </c>
      <c r="AY492" s="238" t="s">
        <v>123</v>
      </c>
    </row>
    <row r="493" s="14" customFormat="1">
      <c r="A493" s="14"/>
      <c r="B493" s="228"/>
      <c r="C493" s="229"/>
      <c r="D493" s="219" t="s">
        <v>135</v>
      </c>
      <c r="E493" s="230" t="s">
        <v>19</v>
      </c>
      <c r="F493" s="231" t="s">
        <v>515</v>
      </c>
      <c r="G493" s="229"/>
      <c r="H493" s="232">
        <v>10.800000000000001</v>
      </c>
      <c r="I493" s="233"/>
      <c r="J493" s="229"/>
      <c r="K493" s="229"/>
      <c r="L493" s="234"/>
      <c r="M493" s="235"/>
      <c r="N493" s="236"/>
      <c r="O493" s="236"/>
      <c r="P493" s="236"/>
      <c r="Q493" s="236"/>
      <c r="R493" s="236"/>
      <c r="S493" s="236"/>
      <c r="T493" s="237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38" t="s">
        <v>135</v>
      </c>
      <c r="AU493" s="238" t="s">
        <v>131</v>
      </c>
      <c r="AV493" s="14" t="s">
        <v>131</v>
      </c>
      <c r="AW493" s="14" t="s">
        <v>33</v>
      </c>
      <c r="AX493" s="14" t="s">
        <v>72</v>
      </c>
      <c r="AY493" s="238" t="s">
        <v>123</v>
      </c>
    </row>
    <row r="494" s="14" customFormat="1">
      <c r="A494" s="14"/>
      <c r="B494" s="228"/>
      <c r="C494" s="229"/>
      <c r="D494" s="219" t="s">
        <v>135</v>
      </c>
      <c r="E494" s="230" t="s">
        <v>19</v>
      </c>
      <c r="F494" s="231" t="s">
        <v>409</v>
      </c>
      <c r="G494" s="229"/>
      <c r="H494" s="232">
        <v>3.6000000000000001</v>
      </c>
      <c r="I494" s="233"/>
      <c r="J494" s="229"/>
      <c r="K494" s="229"/>
      <c r="L494" s="234"/>
      <c r="M494" s="235"/>
      <c r="N494" s="236"/>
      <c r="O494" s="236"/>
      <c r="P494" s="236"/>
      <c r="Q494" s="236"/>
      <c r="R494" s="236"/>
      <c r="S494" s="236"/>
      <c r="T494" s="237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38" t="s">
        <v>135</v>
      </c>
      <c r="AU494" s="238" t="s">
        <v>131</v>
      </c>
      <c r="AV494" s="14" t="s">
        <v>131</v>
      </c>
      <c r="AW494" s="14" t="s">
        <v>33</v>
      </c>
      <c r="AX494" s="14" t="s">
        <v>72</v>
      </c>
      <c r="AY494" s="238" t="s">
        <v>123</v>
      </c>
    </row>
    <row r="495" s="15" customFormat="1">
      <c r="A495" s="15"/>
      <c r="B495" s="239"/>
      <c r="C495" s="240"/>
      <c r="D495" s="219" t="s">
        <v>135</v>
      </c>
      <c r="E495" s="241" t="s">
        <v>19</v>
      </c>
      <c r="F495" s="242" t="s">
        <v>140</v>
      </c>
      <c r="G495" s="240"/>
      <c r="H495" s="243">
        <v>412.40000000000003</v>
      </c>
      <c r="I495" s="244"/>
      <c r="J495" s="240"/>
      <c r="K495" s="240"/>
      <c r="L495" s="245"/>
      <c r="M495" s="246"/>
      <c r="N495" s="247"/>
      <c r="O495" s="247"/>
      <c r="P495" s="247"/>
      <c r="Q495" s="247"/>
      <c r="R495" s="247"/>
      <c r="S495" s="247"/>
      <c r="T495" s="248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49" t="s">
        <v>135</v>
      </c>
      <c r="AU495" s="249" t="s">
        <v>131</v>
      </c>
      <c r="AV495" s="15" t="s">
        <v>130</v>
      </c>
      <c r="AW495" s="15" t="s">
        <v>33</v>
      </c>
      <c r="AX495" s="15" t="s">
        <v>77</v>
      </c>
      <c r="AY495" s="249" t="s">
        <v>123</v>
      </c>
    </row>
    <row r="496" s="2" customFormat="1" ht="16.5" customHeight="1">
      <c r="A496" s="40"/>
      <c r="B496" s="41"/>
      <c r="C496" s="250" t="s">
        <v>620</v>
      </c>
      <c r="D496" s="250" t="s">
        <v>202</v>
      </c>
      <c r="E496" s="251" t="s">
        <v>621</v>
      </c>
      <c r="F496" s="252" t="s">
        <v>622</v>
      </c>
      <c r="G496" s="253" t="s">
        <v>148</v>
      </c>
      <c r="H496" s="254">
        <v>474.25999999999999</v>
      </c>
      <c r="I496" s="255"/>
      <c r="J496" s="256">
        <f>ROUND(I496*H496,2)</f>
        <v>0</v>
      </c>
      <c r="K496" s="252" t="s">
        <v>249</v>
      </c>
      <c r="L496" s="257"/>
      <c r="M496" s="258" t="s">
        <v>19</v>
      </c>
      <c r="N496" s="259" t="s">
        <v>44</v>
      </c>
      <c r="O496" s="86"/>
      <c r="P496" s="208">
        <f>O496*H496</f>
        <v>0</v>
      </c>
      <c r="Q496" s="208">
        <v>4.0000000000000003E-05</v>
      </c>
      <c r="R496" s="208">
        <f>Q496*H496</f>
        <v>0.018970400000000002</v>
      </c>
      <c r="S496" s="208">
        <v>0</v>
      </c>
      <c r="T496" s="209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0" t="s">
        <v>177</v>
      </c>
      <c r="AT496" s="210" t="s">
        <v>202</v>
      </c>
      <c r="AU496" s="210" t="s">
        <v>131</v>
      </c>
      <c r="AY496" s="19" t="s">
        <v>123</v>
      </c>
      <c r="BE496" s="211">
        <f>IF(N496="základní",J496,0)</f>
        <v>0</v>
      </c>
      <c r="BF496" s="211">
        <f>IF(N496="snížená",J496,0)</f>
        <v>0</v>
      </c>
      <c r="BG496" s="211">
        <f>IF(N496="zákl. přenesená",J496,0)</f>
        <v>0</v>
      </c>
      <c r="BH496" s="211">
        <f>IF(N496="sníž. přenesená",J496,0)</f>
        <v>0</v>
      </c>
      <c r="BI496" s="211">
        <f>IF(N496="nulová",J496,0)</f>
        <v>0</v>
      </c>
      <c r="BJ496" s="19" t="s">
        <v>131</v>
      </c>
      <c r="BK496" s="211">
        <f>ROUND(I496*H496,2)</f>
        <v>0</v>
      </c>
      <c r="BL496" s="19" t="s">
        <v>130</v>
      </c>
      <c r="BM496" s="210" t="s">
        <v>623</v>
      </c>
    </row>
    <row r="497" s="14" customFormat="1">
      <c r="A497" s="14"/>
      <c r="B497" s="228"/>
      <c r="C497" s="229"/>
      <c r="D497" s="219" t="s">
        <v>135</v>
      </c>
      <c r="E497" s="229"/>
      <c r="F497" s="231" t="s">
        <v>624</v>
      </c>
      <c r="G497" s="229"/>
      <c r="H497" s="232">
        <v>474.25999999999999</v>
      </c>
      <c r="I497" s="233"/>
      <c r="J497" s="229"/>
      <c r="K497" s="229"/>
      <c r="L497" s="234"/>
      <c r="M497" s="235"/>
      <c r="N497" s="236"/>
      <c r="O497" s="236"/>
      <c r="P497" s="236"/>
      <c r="Q497" s="236"/>
      <c r="R497" s="236"/>
      <c r="S497" s="236"/>
      <c r="T497" s="237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38" t="s">
        <v>135</v>
      </c>
      <c r="AU497" s="238" t="s">
        <v>131</v>
      </c>
      <c r="AV497" s="14" t="s">
        <v>131</v>
      </c>
      <c r="AW497" s="14" t="s">
        <v>4</v>
      </c>
      <c r="AX497" s="14" t="s">
        <v>77</v>
      </c>
      <c r="AY497" s="238" t="s">
        <v>123</v>
      </c>
    </row>
    <row r="498" s="2" customFormat="1" ht="16.5" customHeight="1">
      <c r="A498" s="40"/>
      <c r="B498" s="41"/>
      <c r="C498" s="199" t="s">
        <v>625</v>
      </c>
      <c r="D498" s="199" t="s">
        <v>125</v>
      </c>
      <c r="E498" s="200" t="s">
        <v>626</v>
      </c>
      <c r="F498" s="201" t="s">
        <v>627</v>
      </c>
      <c r="G498" s="202" t="s">
        <v>148</v>
      </c>
      <c r="H498" s="203">
        <v>339.88</v>
      </c>
      <c r="I498" s="204"/>
      <c r="J498" s="205">
        <f>ROUND(I498*H498,2)</f>
        <v>0</v>
      </c>
      <c r="K498" s="201" t="s">
        <v>249</v>
      </c>
      <c r="L498" s="46"/>
      <c r="M498" s="206" t="s">
        <v>19</v>
      </c>
      <c r="N498" s="207" t="s">
        <v>44</v>
      </c>
      <c r="O498" s="86"/>
      <c r="P498" s="208">
        <f>O498*H498</f>
        <v>0</v>
      </c>
      <c r="Q498" s="208">
        <v>0</v>
      </c>
      <c r="R498" s="208">
        <f>Q498*H498</f>
        <v>0</v>
      </c>
      <c r="S498" s="208">
        <v>0</v>
      </c>
      <c r="T498" s="209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10" t="s">
        <v>130</v>
      </c>
      <c r="AT498" s="210" t="s">
        <v>125</v>
      </c>
      <c r="AU498" s="210" t="s">
        <v>131</v>
      </c>
      <c r="AY498" s="19" t="s">
        <v>123</v>
      </c>
      <c r="BE498" s="211">
        <f>IF(N498="základní",J498,0)</f>
        <v>0</v>
      </c>
      <c r="BF498" s="211">
        <f>IF(N498="snížená",J498,0)</f>
        <v>0</v>
      </c>
      <c r="BG498" s="211">
        <f>IF(N498="zákl. přenesená",J498,0)</f>
        <v>0</v>
      </c>
      <c r="BH498" s="211">
        <f>IF(N498="sníž. přenesená",J498,0)</f>
        <v>0</v>
      </c>
      <c r="BI498" s="211">
        <f>IF(N498="nulová",J498,0)</f>
        <v>0</v>
      </c>
      <c r="BJ498" s="19" t="s">
        <v>131</v>
      </c>
      <c r="BK498" s="211">
        <f>ROUND(I498*H498,2)</f>
        <v>0</v>
      </c>
      <c r="BL498" s="19" t="s">
        <v>130</v>
      </c>
      <c r="BM498" s="210" t="s">
        <v>628</v>
      </c>
    </row>
    <row r="499" s="2" customFormat="1">
      <c r="A499" s="40"/>
      <c r="B499" s="41"/>
      <c r="C499" s="42"/>
      <c r="D499" s="212" t="s">
        <v>133</v>
      </c>
      <c r="E499" s="42"/>
      <c r="F499" s="213" t="s">
        <v>629</v>
      </c>
      <c r="G499" s="42"/>
      <c r="H499" s="42"/>
      <c r="I499" s="214"/>
      <c r="J499" s="42"/>
      <c r="K499" s="42"/>
      <c r="L499" s="46"/>
      <c r="M499" s="215"/>
      <c r="N499" s="216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133</v>
      </c>
      <c r="AU499" s="19" t="s">
        <v>131</v>
      </c>
    </row>
    <row r="500" s="13" customFormat="1">
      <c r="A500" s="13"/>
      <c r="B500" s="217"/>
      <c r="C500" s="218"/>
      <c r="D500" s="219" t="s">
        <v>135</v>
      </c>
      <c r="E500" s="220" t="s">
        <v>19</v>
      </c>
      <c r="F500" s="221" t="s">
        <v>630</v>
      </c>
      <c r="G500" s="218"/>
      <c r="H500" s="220" t="s">
        <v>19</v>
      </c>
      <c r="I500" s="222"/>
      <c r="J500" s="218"/>
      <c r="K500" s="218"/>
      <c r="L500" s="223"/>
      <c r="M500" s="224"/>
      <c r="N500" s="225"/>
      <c r="O500" s="225"/>
      <c r="P500" s="225"/>
      <c r="Q500" s="225"/>
      <c r="R500" s="225"/>
      <c r="S500" s="225"/>
      <c r="T500" s="22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27" t="s">
        <v>135</v>
      </c>
      <c r="AU500" s="227" t="s">
        <v>131</v>
      </c>
      <c r="AV500" s="13" t="s">
        <v>77</v>
      </c>
      <c r="AW500" s="13" t="s">
        <v>33</v>
      </c>
      <c r="AX500" s="13" t="s">
        <v>72</v>
      </c>
      <c r="AY500" s="227" t="s">
        <v>123</v>
      </c>
    </row>
    <row r="501" s="14" customFormat="1">
      <c r="A501" s="14"/>
      <c r="B501" s="228"/>
      <c r="C501" s="229"/>
      <c r="D501" s="219" t="s">
        <v>135</v>
      </c>
      <c r="E501" s="230" t="s">
        <v>19</v>
      </c>
      <c r="F501" s="231" t="s">
        <v>587</v>
      </c>
      <c r="G501" s="229"/>
      <c r="H501" s="232">
        <v>105.58</v>
      </c>
      <c r="I501" s="233"/>
      <c r="J501" s="229"/>
      <c r="K501" s="229"/>
      <c r="L501" s="234"/>
      <c r="M501" s="235"/>
      <c r="N501" s="236"/>
      <c r="O501" s="236"/>
      <c r="P501" s="236"/>
      <c r="Q501" s="236"/>
      <c r="R501" s="236"/>
      <c r="S501" s="236"/>
      <c r="T501" s="237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38" t="s">
        <v>135</v>
      </c>
      <c r="AU501" s="238" t="s">
        <v>131</v>
      </c>
      <c r="AV501" s="14" t="s">
        <v>131</v>
      </c>
      <c r="AW501" s="14" t="s">
        <v>33</v>
      </c>
      <c r="AX501" s="14" t="s">
        <v>72</v>
      </c>
      <c r="AY501" s="238" t="s">
        <v>123</v>
      </c>
    </row>
    <row r="502" s="13" customFormat="1">
      <c r="A502" s="13"/>
      <c r="B502" s="217"/>
      <c r="C502" s="218"/>
      <c r="D502" s="219" t="s">
        <v>135</v>
      </c>
      <c r="E502" s="220" t="s">
        <v>19</v>
      </c>
      <c r="F502" s="221" t="s">
        <v>631</v>
      </c>
      <c r="G502" s="218"/>
      <c r="H502" s="220" t="s">
        <v>19</v>
      </c>
      <c r="I502" s="222"/>
      <c r="J502" s="218"/>
      <c r="K502" s="218"/>
      <c r="L502" s="223"/>
      <c r="M502" s="224"/>
      <c r="N502" s="225"/>
      <c r="O502" s="225"/>
      <c r="P502" s="225"/>
      <c r="Q502" s="225"/>
      <c r="R502" s="225"/>
      <c r="S502" s="225"/>
      <c r="T502" s="22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27" t="s">
        <v>135</v>
      </c>
      <c r="AU502" s="227" t="s">
        <v>131</v>
      </c>
      <c r="AV502" s="13" t="s">
        <v>77</v>
      </c>
      <c r="AW502" s="13" t="s">
        <v>33</v>
      </c>
      <c r="AX502" s="13" t="s">
        <v>72</v>
      </c>
      <c r="AY502" s="227" t="s">
        <v>123</v>
      </c>
    </row>
    <row r="503" s="14" customFormat="1">
      <c r="A503" s="14"/>
      <c r="B503" s="228"/>
      <c r="C503" s="229"/>
      <c r="D503" s="219" t="s">
        <v>135</v>
      </c>
      <c r="E503" s="230" t="s">
        <v>19</v>
      </c>
      <c r="F503" s="231" t="s">
        <v>632</v>
      </c>
      <c r="G503" s="229"/>
      <c r="H503" s="232">
        <v>134.69999999999999</v>
      </c>
      <c r="I503" s="233"/>
      <c r="J503" s="229"/>
      <c r="K503" s="229"/>
      <c r="L503" s="234"/>
      <c r="M503" s="235"/>
      <c r="N503" s="236"/>
      <c r="O503" s="236"/>
      <c r="P503" s="236"/>
      <c r="Q503" s="236"/>
      <c r="R503" s="236"/>
      <c r="S503" s="236"/>
      <c r="T503" s="237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38" t="s">
        <v>135</v>
      </c>
      <c r="AU503" s="238" t="s">
        <v>131</v>
      </c>
      <c r="AV503" s="14" t="s">
        <v>131</v>
      </c>
      <c r="AW503" s="14" t="s">
        <v>33</v>
      </c>
      <c r="AX503" s="14" t="s">
        <v>72</v>
      </c>
      <c r="AY503" s="238" t="s">
        <v>123</v>
      </c>
    </row>
    <row r="504" s="13" customFormat="1">
      <c r="A504" s="13"/>
      <c r="B504" s="217"/>
      <c r="C504" s="218"/>
      <c r="D504" s="219" t="s">
        <v>135</v>
      </c>
      <c r="E504" s="220" t="s">
        <v>19</v>
      </c>
      <c r="F504" s="221" t="s">
        <v>633</v>
      </c>
      <c r="G504" s="218"/>
      <c r="H504" s="220" t="s">
        <v>19</v>
      </c>
      <c r="I504" s="222"/>
      <c r="J504" s="218"/>
      <c r="K504" s="218"/>
      <c r="L504" s="223"/>
      <c r="M504" s="224"/>
      <c r="N504" s="225"/>
      <c r="O504" s="225"/>
      <c r="P504" s="225"/>
      <c r="Q504" s="225"/>
      <c r="R504" s="225"/>
      <c r="S504" s="225"/>
      <c r="T504" s="22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27" t="s">
        <v>135</v>
      </c>
      <c r="AU504" s="227" t="s">
        <v>131</v>
      </c>
      <c r="AV504" s="13" t="s">
        <v>77</v>
      </c>
      <c r="AW504" s="13" t="s">
        <v>33</v>
      </c>
      <c r="AX504" s="13" t="s">
        <v>72</v>
      </c>
      <c r="AY504" s="227" t="s">
        <v>123</v>
      </c>
    </row>
    <row r="505" s="14" customFormat="1">
      <c r="A505" s="14"/>
      <c r="B505" s="228"/>
      <c r="C505" s="229"/>
      <c r="D505" s="219" t="s">
        <v>135</v>
      </c>
      <c r="E505" s="230" t="s">
        <v>19</v>
      </c>
      <c r="F505" s="231" t="s">
        <v>634</v>
      </c>
      <c r="G505" s="229"/>
      <c r="H505" s="232">
        <v>99.599999999999994</v>
      </c>
      <c r="I505" s="233"/>
      <c r="J505" s="229"/>
      <c r="K505" s="229"/>
      <c r="L505" s="234"/>
      <c r="M505" s="235"/>
      <c r="N505" s="236"/>
      <c r="O505" s="236"/>
      <c r="P505" s="236"/>
      <c r="Q505" s="236"/>
      <c r="R505" s="236"/>
      <c r="S505" s="236"/>
      <c r="T505" s="237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38" t="s">
        <v>135</v>
      </c>
      <c r="AU505" s="238" t="s">
        <v>131</v>
      </c>
      <c r="AV505" s="14" t="s">
        <v>131</v>
      </c>
      <c r="AW505" s="14" t="s">
        <v>33</v>
      </c>
      <c r="AX505" s="14" t="s">
        <v>72</v>
      </c>
      <c r="AY505" s="238" t="s">
        <v>123</v>
      </c>
    </row>
    <row r="506" s="15" customFormat="1">
      <c r="A506" s="15"/>
      <c r="B506" s="239"/>
      <c r="C506" s="240"/>
      <c r="D506" s="219" t="s">
        <v>135</v>
      </c>
      <c r="E506" s="241" t="s">
        <v>19</v>
      </c>
      <c r="F506" s="242" t="s">
        <v>140</v>
      </c>
      <c r="G506" s="240"/>
      <c r="H506" s="243">
        <v>339.88</v>
      </c>
      <c r="I506" s="244"/>
      <c r="J506" s="240"/>
      <c r="K506" s="240"/>
      <c r="L506" s="245"/>
      <c r="M506" s="246"/>
      <c r="N506" s="247"/>
      <c r="O506" s="247"/>
      <c r="P506" s="247"/>
      <c r="Q506" s="247"/>
      <c r="R506" s="247"/>
      <c r="S506" s="247"/>
      <c r="T506" s="248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49" t="s">
        <v>135</v>
      </c>
      <c r="AU506" s="249" t="s">
        <v>131</v>
      </c>
      <c r="AV506" s="15" t="s">
        <v>130</v>
      </c>
      <c r="AW506" s="15" t="s">
        <v>33</v>
      </c>
      <c r="AX506" s="15" t="s">
        <v>77</v>
      </c>
      <c r="AY506" s="249" t="s">
        <v>123</v>
      </c>
    </row>
    <row r="507" s="2" customFormat="1" ht="16.5" customHeight="1">
      <c r="A507" s="40"/>
      <c r="B507" s="41"/>
      <c r="C507" s="250" t="s">
        <v>635</v>
      </c>
      <c r="D507" s="250" t="s">
        <v>202</v>
      </c>
      <c r="E507" s="251" t="s">
        <v>636</v>
      </c>
      <c r="F507" s="252" t="s">
        <v>637</v>
      </c>
      <c r="G507" s="253" t="s">
        <v>148</v>
      </c>
      <c r="H507" s="254">
        <v>121.417</v>
      </c>
      <c r="I507" s="255"/>
      <c r="J507" s="256">
        <f>ROUND(I507*H507,2)</f>
        <v>0</v>
      </c>
      <c r="K507" s="252" t="s">
        <v>19</v>
      </c>
      <c r="L507" s="257"/>
      <c r="M507" s="258" t="s">
        <v>19</v>
      </c>
      <c r="N507" s="259" t="s">
        <v>44</v>
      </c>
      <c r="O507" s="86"/>
      <c r="P507" s="208">
        <f>O507*H507</f>
        <v>0</v>
      </c>
      <c r="Q507" s="208">
        <v>0</v>
      </c>
      <c r="R507" s="208">
        <f>Q507*H507</f>
        <v>0</v>
      </c>
      <c r="S507" s="208">
        <v>0</v>
      </c>
      <c r="T507" s="209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0" t="s">
        <v>177</v>
      </c>
      <c r="AT507" s="210" t="s">
        <v>202</v>
      </c>
      <c r="AU507" s="210" t="s">
        <v>131</v>
      </c>
      <c r="AY507" s="19" t="s">
        <v>123</v>
      </c>
      <c r="BE507" s="211">
        <f>IF(N507="základní",J507,0)</f>
        <v>0</v>
      </c>
      <c r="BF507" s="211">
        <f>IF(N507="snížená",J507,0)</f>
        <v>0</v>
      </c>
      <c r="BG507" s="211">
        <f>IF(N507="zákl. přenesená",J507,0)</f>
        <v>0</v>
      </c>
      <c r="BH507" s="211">
        <f>IF(N507="sníž. přenesená",J507,0)</f>
        <v>0</v>
      </c>
      <c r="BI507" s="211">
        <f>IF(N507="nulová",J507,0)</f>
        <v>0</v>
      </c>
      <c r="BJ507" s="19" t="s">
        <v>131</v>
      </c>
      <c r="BK507" s="211">
        <f>ROUND(I507*H507,2)</f>
        <v>0</v>
      </c>
      <c r="BL507" s="19" t="s">
        <v>130</v>
      </c>
      <c r="BM507" s="210" t="s">
        <v>638</v>
      </c>
    </row>
    <row r="508" s="14" customFormat="1">
      <c r="A508" s="14"/>
      <c r="B508" s="228"/>
      <c r="C508" s="229"/>
      <c r="D508" s="219" t="s">
        <v>135</v>
      </c>
      <c r="E508" s="229"/>
      <c r="F508" s="231" t="s">
        <v>639</v>
      </c>
      <c r="G508" s="229"/>
      <c r="H508" s="232">
        <v>121.417</v>
      </c>
      <c r="I508" s="233"/>
      <c r="J508" s="229"/>
      <c r="K508" s="229"/>
      <c r="L508" s="234"/>
      <c r="M508" s="235"/>
      <c r="N508" s="236"/>
      <c r="O508" s="236"/>
      <c r="P508" s="236"/>
      <c r="Q508" s="236"/>
      <c r="R508" s="236"/>
      <c r="S508" s="236"/>
      <c r="T508" s="237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38" t="s">
        <v>135</v>
      </c>
      <c r="AU508" s="238" t="s">
        <v>131</v>
      </c>
      <c r="AV508" s="14" t="s">
        <v>131</v>
      </c>
      <c r="AW508" s="14" t="s">
        <v>4</v>
      </c>
      <c r="AX508" s="14" t="s">
        <v>77</v>
      </c>
      <c r="AY508" s="238" t="s">
        <v>123</v>
      </c>
    </row>
    <row r="509" s="2" customFormat="1" ht="16.5" customHeight="1">
      <c r="A509" s="40"/>
      <c r="B509" s="41"/>
      <c r="C509" s="250" t="s">
        <v>640</v>
      </c>
      <c r="D509" s="250" t="s">
        <v>202</v>
      </c>
      <c r="E509" s="251" t="s">
        <v>641</v>
      </c>
      <c r="F509" s="252" t="s">
        <v>642</v>
      </c>
      <c r="G509" s="253" t="s">
        <v>148</v>
      </c>
      <c r="H509" s="254">
        <v>154.905</v>
      </c>
      <c r="I509" s="255"/>
      <c r="J509" s="256">
        <f>ROUND(I509*H509,2)</f>
        <v>0</v>
      </c>
      <c r="K509" s="252" t="s">
        <v>249</v>
      </c>
      <c r="L509" s="257"/>
      <c r="M509" s="258" t="s">
        <v>19</v>
      </c>
      <c r="N509" s="259" t="s">
        <v>44</v>
      </c>
      <c r="O509" s="86"/>
      <c r="P509" s="208">
        <f>O509*H509</f>
        <v>0</v>
      </c>
      <c r="Q509" s="208">
        <v>0.00029999999999999997</v>
      </c>
      <c r="R509" s="208">
        <f>Q509*H509</f>
        <v>0.046471499999999999</v>
      </c>
      <c r="S509" s="208">
        <v>0</v>
      </c>
      <c r="T509" s="209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0" t="s">
        <v>177</v>
      </c>
      <c r="AT509" s="210" t="s">
        <v>202</v>
      </c>
      <c r="AU509" s="210" t="s">
        <v>131</v>
      </c>
      <c r="AY509" s="19" t="s">
        <v>123</v>
      </c>
      <c r="BE509" s="211">
        <f>IF(N509="základní",J509,0)</f>
        <v>0</v>
      </c>
      <c r="BF509" s="211">
        <f>IF(N509="snížená",J509,0)</f>
        <v>0</v>
      </c>
      <c r="BG509" s="211">
        <f>IF(N509="zákl. přenesená",J509,0)</f>
        <v>0</v>
      </c>
      <c r="BH509" s="211">
        <f>IF(N509="sníž. přenesená",J509,0)</f>
        <v>0</v>
      </c>
      <c r="BI509" s="211">
        <f>IF(N509="nulová",J509,0)</f>
        <v>0</v>
      </c>
      <c r="BJ509" s="19" t="s">
        <v>131</v>
      </c>
      <c r="BK509" s="211">
        <f>ROUND(I509*H509,2)</f>
        <v>0</v>
      </c>
      <c r="BL509" s="19" t="s">
        <v>130</v>
      </c>
      <c r="BM509" s="210" t="s">
        <v>643</v>
      </c>
    </row>
    <row r="510" s="14" customFormat="1">
      <c r="A510" s="14"/>
      <c r="B510" s="228"/>
      <c r="C510" s="229"/>
      <c r="D510" s="219" t="s">
        <v>135</v>
      </c>
      <c r="E510" s="229"/>
      <c r="F510" s="231" t="s">
        <v>644</v>
      </c>
      <c r="G510" s="229"/>
      <c r="H510" s="232">
        <v>154.905</v>
      </c>
      <c r="I510" s="233"/>
      <c r="J510" s="229"/>
      <c r="K510" s="229"/>
      <c r="L510" s="234"/>
      <c r="M510" s="235"/>
      <c r="N510" s="236"/>
      <c r="O510" s="236"/>
      <c r="P510" s="236"/>
      <c r="Q510" s="236"/>
      <c r="R510" s="236"/>
      <c r="S510" s="236"/>
      <c r="T510" s="237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38" t="s">
        <v>135</v>
      </c>
      <c r="AU510" s="238" t="s">
        <v>131</v>
      </c>
      <c r="AV510" s="14" t="s">
        <v>131</v>
      </c>
      <c r="AW510" s="14" t="s">
        <v>4</v>
      </c>
      <c r="AX510" s="14" t="s">
        <v>77</v>
      </c>
      <c r="AY510" s="238" t="s">
        <v>123</v>
      </c>
    </row>
    <row r="511" s="2" customFormat="1" ht="16.5" customHeight="1">
      <c r="A511" s="40"/>
      <c r="B511" s="41"/>
      <c r="C511" s="250" t="s">
        <v>645</v>
      </c>
      <c r="D511" s="250" t="s">
        <v>202</v>
      </c>
      <c r="E511" s="251" t="s">
        <v>646</v>
      </c>
      <c r="F511" s="252" t="s">
        <v>647</v>
      </c>
      <c r="G511" s="253" t="s">
        <v>148</v>
      </c>
      <c r="H511" s="254">
        <v>114.54000000000001</v>
      </c>
      <c r="I511" s="255"/>
      <c r="J511" s="256">
        <f>ROUND(I511*H511,2)</f>
        <v>0</v>
      </c>
      <c r="K511" s="252" t="s">
        <v>249</v>
      </c>
      <c r="L511" s="257"/>
      <c r="M511" s="258" t="s">
        <v>19</v>
      </c>
      <c r="N511" s="259" t="s">
        <v>44</v>
      </c>
      <c r="O511" s="86"/>
      <c r="P511" s="208">
        <f>O511*H511</f>
        <v>0</v>
      </c>
      <c r="Q511" s="208">
        <v>0.00020000000000000001</v>
      </c>
      <c r="R511" s="208">
        <f>Q511*H511</f>
        <v>0.022908000000000001</v>
      </c>
      <c r="S511" s="208">
        <v>0</v>
      </c>
      <c r="T511" s="209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10" t="s">
        <v>177</v>
      </c>
      <c r="AT511" s="210" t="s">
        <v>202</v>
      </c>
      <c r="AU511" s="210" t="s">
        <v>131</v>
      </c>
      <c r="AY511" s="19" t="s">
        <v>123</v>
      </c>
      <c r="BE511" s="211">
        <f>IF(N511="základní",J511,0)</f>
        <v>0</v>
      </c>
      <c r="BF511" s="211">
        <f>IF(N511="snížená",J511,0)</f>
        <v>0</v>
      </c>
      <c r="BG511" s="211">
        <f>IF(N511="zákl. přenesená",J511,0)</f>
        <v>0</v>
      </c>
      <c r="BH511" s="211">
        <f>IF(N511="sníž. přenesená",J511,0)</f>
        <v>0</v>
      </c>
      <c r="BI511" s="211">
        <f>IF(N511="nulová",J511,0)</f>
        <v>0</v>
      </c>
      <c r="BJ511" s="19" t="s">
        <v>131</v>
      </c>
      <c r="BK511" s="211">
        <f>ROUND(I511*H511,2)</f>
        <v>0</v>
      </c>
      <c r="BL511" s="19" t="s">
        <v>130</v>
      </c>
      <c r="BM511" s="210" t="s">
        <v>648</v>
      </c>
    </row>
    <row r="512" s="14" customFormat="1">
      <c r="A512" s="14"/>
      <c r="B512" s="228"/>
      <c r="C512" s="229"/>
      <c r="D512" s="219" t="s">
        <v>135</v>
      </c>
      <c r="E512" s="229"/>
      <c r="F512" s="231" t="s">
        <v>649</v>
      </c>
      <c r="G512" s="229"/>
      <c r="H512" s="232">
        <v>114.54000000000001</v>
      </c>
      <c r="I512" s="233"/>
      <c r="J512" s="229"/>
      <c r="K512" s="229"/>
      <c r="L512" s="234"/>
      <c r="M512" s="235"/>
      <c r="N512" s="236"/>
      <c r="O512" s="236"/>
      <c r="P512" s="236"/>
      <c r="Q512" s="236"/>
      <c r="R512" s="236"/>
      <c r="S512" s="236"/>
      <c r="T512" s="237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38" t="s">
        <v>135</v>
      </c>
      <c r="AU512" s="238" t="s">
        <v>131</v>
      </c>
      <c r="AV512" s="14" t="s">
        <v>131</v>
      </c>
      <c r="AW512" s="14" t="s">
        <v>4</v>
      </c>
      <c r="AX512" s="14" t="s">
        <v>77</v>
      </c>
      <c r="AY512" s="238" t="s">
        <v>123</v>
      </c>
    </row>
    <row r="513" s="2" customFormat="1" ht="16.5" customHeight="1">
      <c r="A513" s="40"/>
      <c r="B513" s="41"/>
      <c r="C513" s="199" t="s">
        <v>650</v>
      </c>
      <c r="D513" s="199" t="s">
        <v>125</v>
      </c>
      <c r="E513" s="200" t="s">
        <v>651</v>
      </c>
      <c r="F513" s="201" t="s">
        <v>652</v>
      </c>
      <c r="G513" s="202" t="s">
        <v>128</v>
      </c>
      <c r="H513" s="203">
        <v>87.591999999999999</v>
      </c>
      <c r="I513" s="204"/>
      <c r="J513" s="205">
        <f>ROUND(I513*H513,2)</f>
        <v>0</v>
      </c>
      <c r="K513" s="201" t="s">
        <v>249</v>
      </c>
      <c r="L513" s="46"/>
      <c r="M513" s="206" t="s">
        <v>19</v>
      </c>
      <c r="N513" s="207" t="s">
        <v>44</v>
      </c>
      <c r="O513" s="86"/>
      <c r="P513" s="208">
        <f>O513*H513</f>
        <v>0</v>
      </c>
      <c r="Q513" s="208">
        <v>0.00020000000000000001</v>
      </c>
      <c r="R513" s="208">
        <f>Q513*H513</f>
        <v>0.0175184</v>
      </c>
      <c r="S513" s="208">
        <v>0</v>
      </c>
      <c r="T513" s="209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0" t="s">
        <v>130</v>
      </c>
      <c r="AT513" s="210" t="s">
        <v>125</v>
      </c>
      <c r="AU513" s="210" t="s">
        <v>131</v>
      </c>
      <c r="AY513" s="19" t="s">
        <v>123</v>
      </c>
      <c r="BE513" s="211">
        <f>IF(N513="základní",J513,0)</f>
        <v>0</v>
      </c>
      <c r="BF513" s="211">
        <f>IF(N513="snížená",J513,0)</f>
        <v>0</v>
      </c>
      <c r="BG513" s="211">
        <f>IF(N513="zákl. přenesená",J513,0)</f>
        <v>0</v>
      </c>
      <c r="BH513" s="211">
        <f>IF(N513="sníž. přenesená",J513,0)</f>
        <v>0</v>
      </c>
      <c r="BI513" s="211">
        <f>IF(N513="nulová",J513,0)</f>
        <v>0</v>
      </c>
      <c r="BJ513" s="19" t="s">
        <v>131</v>
      </c>
      <c r="BK513" s="211">
        <f>ROUND(I513*H513,2)</f>
        <v>0</v>
      </c>
      <c r="BL513" s="19" t="s">
        <v>130</v>
      </c>
      <c r="BM513" s="210" t="s">
        <v>653</v>
      </c>
    </row>
    <row r="514" s="2" customFormat="1">
      <c r="A514" s="40"/>
      <c r="B514" s="41"/>
      <c r="C514" s="42"/>
      <c r="D514" s="212" t="s">
        <v>133</v>
      </c>
      <c r="E514" s="42"/>
      <c r="F514" s="213" t="s">
        <v>654</v>
      </c>
      <c r="G514" s="42"/>
      <c r="H514" s="42"/>
      <c r="I514" s="214"/>
      <c r="J514" s="42"/>
      <c r="K514" s="42"/>
      <c r="L514" s="46"/>
      <c r="M514" s="215"/>
      <c r="N514" s="216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133</v>
      </c>
      <c r="AU514" s="19" t="s">
        <v>131</v>
      </c>
    </row>
    <row r="515" s="14" customFormat="1">
      <c r="A515" s="14"/>
      <c r="B515" s="228"/>
      <c r="C515" s="229"/>
      <c r="D515" s="219" t="s">
        <v>135</v>
      </c>
      <c r="E515" s="230" t="s">
        <v>19</v>
      </c>
      <c r="F515" s="231" t="s">
        <v>488</v>
      </c>
      <c r="G515" s="229"/>
      <c r="H515" s="232">
        <v>28.154</v>
      </c>
      <c r="I515" s="233"/>
      <c r="J515" s="229"/>
      <c r="K515" s="229"/>
      <c r="L515" s="234"/>
      <c r="M515" s="235"/>
      <c r="N515" s="236"/>
      <c r="O515" s="236"/>
      <c r="P515" s="236"/>
      <c r="Q515" s="236"/>
      <c r="R515" s="236"/>
      <c r="S515" s="236"/>
      <c r="T515" s="237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38" t="s">
        <v>135</v>
      </c>
      <c r="AU515" s="238" t="s">
        <v>131</v>
      </c>
      <c r="AV515" s="14" t="s">
        <v>131</v>
      </c>
      <c r="AW515" s="14" t="s">
        <v>33</v>
      </c>
      <c r="AX515" s="14" t="s">
        <v>72</v>
      </c>
      <c r="AY515" s="238" t="s">
        <v>123</v>
      </c>
    </row>
    <row r="516" s="14" customFormat="1">
      <c r="A516" s="14"/>
      <c r="B516" s="228"/>
      <c r="C516" s="229"/>
      <c r="D516" s="219" t="s">
        <v>135</v>
      </c>
      <c r="E516" s="230" t="s">
        <v>19</v>
      </c>
      <c r="F516" s="231" t="s">
        <v>489</v>
      </c>
      <c r="G516" s="229"/>
      <c r="H516" s="232">
        <v>27.338000000000001</v>
      </c>
      <c r="I516" s="233"/>
      <c r="J516" s="229"/>
      <c r="K516" s="229"/>
      <c r="L516" s="234"/>
      <c r="M516" s="235"/>
      <c r="N516" s="236"/>
      <c r="O516" s="236"/>
      <c r="P516" s="236"/>
      <c r="Q516" s="236"/>
      <c r="R516" s="236"/>
      <c r="S516" s="236"/>
      <c r="T516" s="237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38" t="s">
        <v>135</v>
      </c>
      <c r="AU516" s="238" t="s">
        <v>131</v>
      </c>
      <c r="AV516" s="14" t="s">
        <v>131</v>
      </c>
      <c r="AW516" s="14" t="s">
        <v>33</v>
      </c>
      <c r="AX516" s="14" t="s">
        <v>72</v>
      </c>
      <c r="AY516" s="238" t="s">
        <v>123</v>
      </c>
    </row>
    <row r="517" s="14" customFormat="1">
      <c r="A517" s="14"/>
      <c r="B517" s="228"/>
      <c r="C517" s="229"/>
      <c r="D517" s="219" t="s">
        <v>135</v>
      </c>
      <c r="E517" s="230" t="s">
        <v>19</v>
      </c>
      <c r="F517" s="231" t="s">
        <v>490</v>
      </c>
      <c r="G517" s="229"/>
      <c r="H517" s="232">
        <v>7.9939999999999998</v>
      </c>
      <c r="I517" s="233"/>
      <c r="J517" s="229"/>
      <c r="K517" s="229"/>
      <c r="L517" s="234"/>
      <c r="M517" s="235"/>
      <c r="N517" s="236"/>
      <c r="O517" s="236"/>
      <c r="P517" s="236"/>
      <c r="Q517" s="236"/>
      <c r="R517" s="236"/>
      <c r="S517" s="236"/>
      <c r="T517" s="237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38" t="s">
        <v>135</v>
      </c>
      <c r="AU517" s="238" t="s">
        <v>131</v>
      </c>
      <c r="AV517" s="14" t="s">
        <v>131</v>
      </c>
      <c r="AW517" s="14" t="s">
        <v>33</v>
      </c>
      <c r="AX517" s="14" t="s">
        <v>72</v>
      </c>
      <c r="AY517" s="238" t="s">
        <v>123</v>
      </c>
    </row>
    <row r="518" s="14" customFormat="1">
      <c r="A518" s="14"/>
      <c r="B518" s="228"/>
      <c r="C518" s="229"/>
      <c r="D518" s="219" t="s">
        <v>135</v>
      </c>
      <c r="E518" s="230" t="s">
        <v>19</v>
      </c>
      <c r="F518" s="231" t="s">
        <v>491</v>
      </c>
      <c r="G518" s="229"/>
      <c r="H518" s="232">
        <v>9.1359999999999992</v>
      </c>
      <c r="I518" s="233"/>
      <c r="J518" s="229"/>
      <c r="K518" s="229"/>
      <c r="L518" s="234"/>
      <c r="M518" s="235"/>
      <c r="N518" s="236"/>
      <c r="O518" s="236"/>
      <c r="P518" s="236"/>
      <c r="Q518" s="236"/>
      <c r="R518" s="236"/>
      <c r="S518" s="236"/>
      <c r="T518" s="237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38" t="s">
        <v>135</v>
      </c>
      <c r="AU518" s="238" t="s">
        <v>131</v>
      </c>
      <c r="AV518" s="14" t="s">
        <v>131</v>
      </c>
      <c r="AW518" s="14" t="s">
        <v>33</v>
      </c>
      <c r="AX518" s="14" t="s">
        <v>72</v>
      </c>
      <c r="AY518" s="238" t="s">
        <v>123</v>
      </c>
    </row>
    <row r="519" s="14" customFormat="1">
      <c r="A519" s="14"/>
      <c r="B519" s="228"/>
      <c r="C519" s="229"/>
      <c r="D519" s="219" t="s">
        <v>135</v>
      </c>
      <c r="E519" s="230" t="s">
        <v>19</v>
      </c>
      <c r="F519" s="231" t="s">
        <v>492</v>
      </c>
      <c r="G519" s="229"/>
      <c r="H519" s="232">
        <v>11.988</v>
      </c>
      <c r="I519" s="233"/>
      <c r="J519" s="229"/>
      <c r="K519" s="229"/>
      <c r="L519" s="234"/>
      <c r="M519" s="235"/>
      <c r="N519" s="236"/>
      <c r="O519" s="236"/>
      <c r="P519" s="236"/>
      <c r="Q519" s="236"/>
      <c r="R519" s="236"/>
      <c r="S519" s="236"/>
      <c r="T519" s="237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38" t="s">
        <v>135</v>
      </c>
      <c r="AU519" s="238" t="s">
        <v>131</v>
      </c>
      <c r="AV519" s="14" t="s">
        <v>131</v>
      </c>
      <c r="AW519" s="14" t="s">
        <v>33</v>
      </c>
      <c r="AX519" s="14" t="s">
        <v>72</v>
      </c>
      <c r="AY519" s="238" t="s">
        <v>123</v>
      </c>
    </row>
    <row r="520" s="14" customFormat="1">
      <c r="A520" s="14"/>
      <c r="B520" s="228"/>
      <c r="C520" s="229"/>
      <c r="D520" s="219" t="s">
        <v>135</v>
      </c>
      <c r="E520" s="230" t="s">
        <v>19</v>
      </c>
      <c r="F520" s="231" t="s">
        <v>493</v>
      </c>
      <c r="G520" s="229"/>
      <c r="H520" s="232">
        <v>-1.8</v>
      </c>
      <c r="I520" s="233"/>
      <c r="J520" s="229"/>
      <c r="K520" s="229"/>
      <c r="L520" s="234"/>
      <c r="M520" s="235"/>
      <c r="N520" s="236"/>
      <c r="O520" s="236"/>
      <c r="P520" s="236"/>
      <c r="Q520" s="236"/>
      <c r="R520" s="236"/>
      <c r="S520" s="236"/>
      <c r="T520" s="237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38" t="s">
        <v>135</v>
      </c>
      <c r="AU520" s="238" t="s">
        <v>131</v>
      </c>
      <c r="AV520" s="14" t="s">
        <v>131</v>
      </c>
      <c r="AW520" s="14" t="s">
        <v>33</v>
      </c>
      <c r="AX520" s="14" t="s">
        <v>72</v>
      </c>
      <c r="AY520" s="238" t="s">
        <v>123</v>
      </c>
    </row>
    <row r="521" s="14" customFormat="1">
      <c r="A521" s="14"/>
      <c r="B521" s="228"/>
      <c r="C521" s="229"/>
      <c r="D521" s="219" t="s">
        <v>135</v>
      </c>
      <c r="E521" s="230" t="s">
        <v>19</v>
      </c>
      <c r="F521" s="231" t="s">
        <v>494</v>
      </c>
      <c r="G521" s="229"/>
      <c r="H521" s="232">
        <v>-9.3599999999999994</v>
      </c>
      <c r="I521" s="233"/>
      <c r="J521" s="229"/>
      <c r="K521" s="229"/>
      <c r="L521" s="234"/>
      <c r="M521" s="235"/>
      <c r="N521" s="236"/>
      <c r="O521" s="236"/>
      <c r="P521" s="236"/>
      <c r="Q521" s="236"/>
      <c r="R521" s="236"/>
      <c r="S521" s="236"/>
      <c r="T521" s="23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38" t="s">
        <v>135</v>
      </c>
      <c r="AU521" s="238" t="s">
        <v>131</v>
      </c>
      <c r="AV521" s="14" t="s">
        <v>131</v>
      </c>
      <c r="AW521" s="14" t="s">
        <v>33</v>
      </c>
      <c r="AX521" s="14" t="s">
        <v>72</v>
      </c>
      <c r="AY521" s="238" t="s">
        <v>123</v>
      </c>
    </row>
    <row r="522" s="14" customFormat="1">
      <c r="A522" s="14"/>
      <c r="B522" s="228"/>
      <c r="C522" s="229"/>
      <c r="D522" s="219" t="s">
        <v>135</v>
      </c>
      <c r="E522" s="230" t="s">
        <v>19</v>
      </c>
      <c r="F522" s="231" t="s">
        <v>422</v>
      </c>
      <c r="G522" s="229"/>
      <c r="H522" s="232">
        <v>-1.8899999999999999</v>
      </c>
      <c r="I522" s="233"/>
      <c r="J522" s="229"/>
      <c r="K522" s="229"/>
      <c r="L522" s="234"/>
      <c r="M522" s="235"/>
      <c r="N522" s="236"/>
      <c r="O522" s="236"/>
      <c r="P522" s="236"/>
      <c r="Q522" s="236"/>
      <c r="R522" s="236"/>
      <c r="S522" s="236"/>
      <c r="T522" s="237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38" t="s">
        <v>135</v>
      </c>
      <c r="AU522" s="238" t="s">
        <v>131</v>
      </c>
      <c r="AV522" s="14" t="s">
        <v>131</v>
      </c>
      <c r="AW522" s="14" t="s">
        <v>33</v>
      </c>
      <c r="AX522" s="14" t="s">
        <v>72</v>
      </c>
      <c r="AY522" s="238" t="s">
        <v>123</v>
      </c>
    </row>
    <row r="523" s="14" customFormat="1">
      <c r="A523" s="14"/>
      <c r="B523" s="228"/>
      <c r="C523" s="229"/>
      <c r="D523" s="219" t="s">
        <v>135</v>
      </c>
      <c r="E523" s="230" t="s">
        <v>19</v>
      </c>
      <c r="F523" s="231" t="s">
        <v>655</v>
      </c>
      <c r="G523" s="229"/>
      <c r="H523" s="232">
        <v>3.2400000000000002</v>
      </c>
      <c r="I523" s="233"/>
      <c r="J523" s="229"/>
      <c r="K523" s="229"/>
      <c r="L523" s="234"/>
      <c r="M523" s="235"/>
      <c r="N523" s="236"/>
      <c r="O523" s="236"/>
      <c r="P523" s="236"/>
      <c r="Q523" s="236"/>
      <c r="R523" s="236"/>
      <c r="S523" s="236"/>
      <c r="T523" s="237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38" t="s">
        <v>135</v>
      </c>
      <c r="AU523" s="238" t="s">
        <v>131</v>
      </c>
      <c r="AV523" s="14" t="s">
        <v>131</v>
      </c>
      <c r="AW523" s="14" t="s">
        <v>33</v>
      </c>
      <c r="AX523" s="14" t="s">
        <v>72</v>
      </c>
      <c r="AY523" s="238" t="s">
        <v>123</v>
      </c>
    </row>
    <row r="524" s="14" customFormat="1">
      <c r="A524" s="14"/>
      <c r="B524" s="228"/>
      <c r="C524" s="229"/>
      <c r="D524" s="219" t="s">
        <v>135</v>
      </c>
      <c r="E524" s="230" t="s">
        <v>19</v>
      </c>
      <c r="F524" s="231" t="s">
        <v>656</v>
      </c>
      <c r="G524" s="229"/>
      <c r="H524" s="232">
        <v>12.792</v>
      </c>
      <c r="I524" s="233"/>
      <c r="J524" s="229"/>
      <c r="K524" s="229"/>
      <c r="L524" s="234"/>
      <c r="M524" s="235"/>
      <c r="N524" s="236"/>
      <c r="O524" s="236"/>
      <c r="P524" s="236"/>
      <c r="Q524" s="236"/>
      <c r="R524" s="236"/>
      <c r="S524" s="236"/>
      <c r="T524" s="237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38" t="s">
        <v>135</v>
      </c>
      <c r="AU524" s="238" t="s">
        <v>131</v>
      </c>
      <c r="AV524" s="14" t="s">
        <v>131</v>
      </c>
      <c r="AW524" s="14" t="s">
        <v>33</v>
      </c>
      <c r="AX524" s="14" t="s">
        <v>72</v>
      </c>
      <c r="AY524" s="238" t="s">
        <v>123</v>
      </c>
    </row>
    <row r="525" s="15" customFormat="1">
      <c r="A525" s="15"/>
      <c r="B525" s="239"/>
      <c r="C525" s="240"/>
      <c r="D525" s="219" t="s">
        <v>135</v>
      </c>
      <c r="E525" s="241" t="s">
        <v>19</v>
      </c>
      <c r="F525" s="242" t="s">
        <v>140</v>
      </c>
      <c r="G525" s="240"/>
      <c r="H525" s="243">
        <v>87.591999999999999</v>
      </c>
      <c r="I525" s="244"/>
      <c r="J525" s="240"/>
      <c r="K525" s="240"/>
      <c r="L525" s="245"/>
      <c r="M525" s="246"/>
      <c r="N525" s="247"/>
      <c r="O525" s="247"/>
      <c r="P525" s="247"/>
      <c r="Q525" s="247"/>
      <c r="R525" s="247"/>
      <c r="S525" s="247"/>
      <c r="T525" s="248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49" t="s">
        <v>135</v>
      </c>
      <c r="AU525" s="249" t="s">
        <v>131</v>
      </c>
      <c r="AV525" s="15" t="s">
        <v>130</v>
      </c>
      <c r="AW525" s="15" t="s">
        <v>33</v>
      </c>
      <c r="AX525" s="15" t="s">
        <v>77</v>
      </c>
      <c r="AY525" s="249" t="s">
        <v>123</v>
      </c>
    </row>
    <row r="526" s="2" customFormat="1" ht="21.75" customHeight="1">
      <c r="A526" s="40"/>
      <c r="B526" s="41"/>
      <c r="C526" s="199" t="s">
        <v>657</v>
      </c>
      <c r="D526" s="199" t="s">
        <v>125</v>
      </c>
      <c r="E526" s="200" t="s">
        <v>658</v>
      </c>
      <c r="F526" s="201" t="s">
        <v>659</v>
      </c>
      <c r="G526" s="202" t="s">
        <v>128</v>
      </c>
      <c r="H526" s="203">
        <v>87.591999999999999</v>
      </c>
      <c r="I526" s="204"/>
      <c r="J526" s="205">
        <f>ROUND(I526*H526,2)</f>
        <v>0</v>
      </c>
      <c r="K526" s="201" t="s">
        <v>249</v>
      </c>
      <c r="L526" s="46"/>
      <c r="M526" s="206" t="s">
        <v>19</v>
      </c>
      <c r="N526" s="207" t="s">
        <v>44</v>
      </c>
      <c r="O526" s="86"/>
      <c r="P526" s="208">
        <f>O526*H526</f>
        <v>0</v>
      </c>
      <c r="Q526" s="208">
        <v>0.0057000000000000002</v>
      </c>
      <c r="R526" s="208">
        <f>Q526*H526</f>
        <v>0.49927440000000001</v>
      </c>
      <c r="S526" s="208">
        <v>0</v>
      </c>
      <c r="T526" s="209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0" t="s">
        <v>130</v>
      </c>
      <c r="AT526" s="210" t="s">
        <v>125</v>
      </c>
      <c r="AU526" s="210" t="s">
        <v>131</v>
      </c>
      <c r="AY526" s="19" t="s">
        <v>123</v>
      </c>
      <c r="BE526" s="211">
        <f>IF(N526="základní",J526,0)</f>
        <v>0</v>
      </c>
      <c r="BF526" s="211">
        <f>IF(N526="snížená",J526,0)</f>
        <v>0</v>
      </c>
      <c r="BG526" s="211">
        <f>IF(N526="zákl. přenesená",J526,0)</f>
        <v>0</v>
      </c>
      <c r="BH526" s="211">
        <f>IF(N526="sníž. přenesená",J526,0)</f>
        <v>0</v>
      </c>
      <c r="BI526" s="211">
        <f>IF(N526="nulová",J526,0)</f>
        <v>0</v>
      </c>
      <c r="BJ526" s="19" t="s">
        <v>131</v>
      </c>
      <c r="BK526" s="211">
        <f>ROUND(I526*H526,2)</f>
        <v>0</v>
      </c>
      <c r="BL526" s="19" t="s">
        <v>130</v>
      </c>
      <c r="BM526" s="210" t="s">
        <v>660</v>
      </c>
    </row>
    <row r="527" s="2" customFormat="1">
      <c r="A527" s="40"/>
      <c r="B527" s="41"/>
      <c r="C527" s="42"/>
      <c r="D527" s="212" t="s">
        <v>133</v>
      </c>
      <c r="E527" s="42"/>
      <c r="F527" s="213" t="s">
        <v>661</v>
      </c>
      <c r="G527" s="42"/>
      <c r="H527" s="42"/>
      <c r="I527" s="214"/>
      <c r="J527" s="42"/>
      <c r="K527" s="42"/>
      <c r="L527" s="46"/>
      <c r="M527" s="215"/>
      <c r="N527" s="216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133</v>
      </c>
      <c r="AU527" s="19" t="s">
        <v>131</v>
      </c>
    </row>
    <row r="528" s="2" customFormat="1" ht="16.5" customHeight="1">
      <c r="A528" s="40"/>
      <c r="B528" s="41"/>
      <c r="C528" s="199" t="s">
        <v>662</v>
      </c>
      <c r="D528" s="199" t="s">
        <v>125</v>
      </c>
      <c r="E528" s="200" t="s">
        <v>663</v>
      </c>
      <c r="F528" s="201" t="s">
        <v>664</v>
      </c>
      <c r="G528" s="202" t="s">
        <v>128</v>
      </c>
      <c r="H528" s="203">
        <v>841.82899999999995</v>
      </c>
      <c r="I528" s="204"/>
      <c r="J528" s="205">
        <f>ROUND(I528*H528,2)</f>
        <v>0</v>
      </c>
      <c r="K528" s="201" t="s">
        <v>249</v>
      </c>
      <c r="L528" s="46"/>
      <c r="M528" s="206" t="s">
        <v>19</v>
      </c>
      <c r="N528" s="207" t="s">
        <v>44</v>
      </c>
      <c r="O528" s="86"/>
      <c r="P528" s="208">
        <f>O528*H528</f>
        <v>0</v>
      </c>
      <c r="Q528" s="208">
        <v>0.00029999999999999997</v>
      </c>
      <c r="R528" s="208">
        <f>Q528*H528</f>
        <v>0.25254869999999996</v>
      </c>
      <c r="S528" s="208">
        <v>0</v>
      </c>
      <c r="T528" s="209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10" t="s">
        <v>130</v>
      </c>
      <c r="AT528" s="210" t="s">
        <v>125</v>
      </c>
      <c r="AU528" s="210" t="s">
        <v>131</v>
      </c>
      <c r="AY528" s="19" t="s">
        <v>123</v>
      </c>
      <c r="BE528" s="211">
        <f>IF(N528="základní",J528,0)</f>
        <v>0</v>
      </c>
      <c r="BF528" s="211">
        <f>IF(N528="snížená",J528,0)</f>
        <v>0</v>
      </c>
      <c r="BG528" s="211">
        <f>IF(N528="zákl. přenesená",J528,0)</f>
        <v>0</v>
      </c>
      <c r="BH528" s="211">
        <f>IF(N528="sníž. přenesená",J528,0)</f>
        <v>0</v>
      </c>
      <c r="BI528" s="211">
        <f>IF(N528="nulová",J528,0)</f>
        <v>0</v>
      </c>
      <c r="BJ528" s="19" t="s">
        <v>131</v>
      </c>
      <c r="BK528" s="211">
        <f>ROUND(I528*H528,2)</f>
        <v>0</v>
      </c>
      <c r="BL528" s="19" t="s">
        <v>130</v>
      </c>
      <c r="BM528" s="210" t="s">
        <v>665</v>
      </c>
    </row>
    <row r="529" s="2" customFormat="1">
      <c r="A529" s="40"/>
      <c r="B529" s="41"/>
      <c r="C529" s="42"/>
      <c r="D529" s="212" t="s">
        <v>133</v>
      </c>
      <c r="E529" s="42"/>
      <c r="F529" s="213" t="s">
        <v>666</v>
      </c>
      <c r="G529" s="42"/>
      <c r="H529" s="42"/>
      <c r="I529" s="214"/>
      <c r="J529" s="42"/>
      <c r="K529" s="42"/>
      <c r="L529" s="46"/>
      <c r="M529" s="215"/>
      <c r="N529" s="216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133</v>
      </c>
      <c r="AU529" s="19" t="s">
        <v>131</v>
      </c>
    </row>
    <row r="530" s="14" customFormat="1">
      <c r="A530" s="14"/>
      <c r="B530" s="228"/>
      <c r="C530" s="229"/>
      <c r="D530" s="219" t="s">
        <v>135</v>
      </c>
      <c r="E530" s="230" t="s">
        <v>19</v>
      </c>
      <c r="F530" s="231" t="s">
        <v>667</v>
      </c>
      <c r="G530" s="229"/>
      <c r="H530" s="232">
        <v>903.58399999999995</v>
      </c>
      <c r="I530" s="233"/>
      <c r="J530" s="229"/>
      <c r="K530" s="229"/>
      <c r="L530" s="234"/>
      <c r="M530" s="235"/>
      <c r="N530" s="236"/>
      <c r="O530" s="236"/>
      <c r="P530" s="236"/>
      <c r="Q530" s="236"/>
      <c r="R530" s="236"/>
      <c r="S530" s="236"/>
      <c r="T530" s="237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38" t="s">
        <v>135</v>
      </c>
      <c r="AU530" s="238" t="s">
        <v>131</v>
      </c>
      <c r="AV530" s="14" t="s">
        <v>131</v>
      </c>
      <c r="AW530" s="14" t="s">
        <v>33</v>
      </c>
      <c r="AX530" s="14" t="s">
        <v>72</v>
      </c>
      <c r="AY530" s="238" t="s">
        <v>123</v>
      </c>
    </row>
    <row r="531" s="14" customFormat="1">
      <c r="A531" s="14"/>
      <c r="B531" s="228"/>
      <c r="C531" s="229"/>
      <c r="D531" s="219" t="s">
        <v>135</v>
      </c>
      <c r="E531" s="230" t="s">
        <v>19</v>
      </c>
      <c r="F531" s="231" t="s">
        <v>423</v>
      </c>
      <c r="G531" s="229"/>
      <c r="H531" s="232">
        <v>-39.600000000000001</v>
      </c>
      <c r="I531" s="233"/>
      <c r="J531" s="229"/>
      <c r="K531" s="229"/>
      <c r="L531" s="234"/>
      <c r="M531" s="235"/>
      <c r="N531" s="236"/>
      <c r="O531" s="236"/>
      <c r="P531" s="236"/>
      <c r="Q531" s="236"/>
      <c r="R531" s="236"/>
      <c r="S531" s="236"/>
      <c r="T531" s="237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38" t="s">
        <v>135</v>
      </c>
      <c r="AU531" s="238" t="s">
        <v>131</v>
      </c>
      <c r="AV531" s="14" t="s">
        <v>131</v>
      </c>
      <c r="AW531" s="14" t="s">
        <v>33</v>
      </c>
      <c r="AX531" s="14" t="s">
        <v>72</v>
      </c>
      <c r="AY531" s="238" t="s">
        <v>123</v>
      </c>
    </row>
    <row r="532" s="14" customFormat="1">
      <c r="A532" s="14"/>
      <c r="B532" s="228"/>
      <c r="C532" s="229"/>
      <c r="D532" s="219" t="s">
        <v>135</v>
      </c>
      <c r="E532" s="230" t="s">
        <v>19</v>
      </c>
      <c r="F532" s="231" t="s">
        <v>424</v>
      </c>
      <c r="G532" s="229"/>
      <c r="H532" s="232">
        <v>-3.2400000000000002</v>
      </c>
      <c r="I532" s="233"/>
      <c r="J532" s="229"/>
      <c r="K532" s="229"/>
      <c r="L532" s="234"/>
      <c r="M532" s="235"/>
      <c r="N532" s="236"/>
      <c r="O532" s="236"/>
      <c r="P532" s="236"/>
      <c r="Q532" s="236"/>
      <c r="R532" s="236"/>
      <c r="S532" s="236"/>
      <c r="T532" s="237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38" t="s">
        <v>135</v>
      </c>
      <c r="AU532" s="238" t="s">
        <v>131</v>
      </c>
      <c r="AV532" s="14" t="s">
        <v>131</v>
      </c>
      <c r="AW532" s="14" t="s">
        <v>33</v>
      </c>
      <c r="AX532" s="14" t="s">
        <v>72</v>
      </c>
      <c r="AY532" s="238" t="s">
        <v>123</v>
      </c>
    </row>
    <row r="533" s="14" customFormat="1">
      <c r="A533" s="14"/>
      <c r="B533" s="228"/>
      <c r="C533" s="229"/>
      <c r="D533" s="219" t="s">
        <v>135</v>
      </c>
      <c r="E533" s="230" t="s">
        <v>19</v>
      </c>
      <c r="F533" s="231" t="s">
        <v>425</v>
      </c>
      <c r="G533" s="229"/>
      <c r="H533" s="232">
        <v>-23.399999999999999</v>
      </c>
      <c r="I533" s="233"/>
      <c r="J533" s="229"/>
      <c r="K533" s="229"/>
      <c r="L533" s="234"/>
      <c r="M533" s="235"/>
      <c r="N533" s="236"/>
      <c r="O533" s="236"/>
      <c r="P533" s="236"/>
      <c r="Q533" s="236"/>
      <c r="R533" s="236"/>
      <c r="S533" s="236"/>
      <c r="T533" s="237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38" t="s">
        <v>135</v>
      </c>
      <c r="AU533" s="238" t="s">
        <v>131</v>
      </c>
      <c r="AV533" s="14" t="s">
        <v>131</v>
      </c>
      <c r="AW533" s="14" t="s">
        <v>33</v>
      </c>
      <c r="AX533" s="14" t="s">
        <v>72</v>
      </c>
      <c r="AY533" s="238" t="s">
        <v>123</v>
      </c>
    </row>
    <row r="534" s="14" customFormat="1">
      <c r="A534" s="14"/>
      <c r="B534" s="228"/>
      <c r="C534" s="229"/>
      <c r="D534" s="219" t="s">
        <v>135</v>
      </c>
      <c r="E534" s="230" t="s">
        <v>19</v>
      </c>
      <c r="F534" s="231" t="s">
        <v>254</v>
      </c>
      <c r="G534" s="229"/>
      <c r="H534" s="232">
        <v>-3.9100000000000001</v>
      </c>
      <c r="I534" s="233"/>
      <c r="J534" s="229"/>
      <c r="K534" s="229"/>
      <c r="L534" s="234"/>
      <c r="M534" s="235"/>
      <c r="N534" s="236"/>
      <c r="O534" s="236"/>
      <c r="P534" s="236"/>
      <c r="Q534" s="236"/>
      <c r="R534" s="236"/>
      <c r="S534" s="236"/>
      <c r="T534" s="237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38" t="s">
        <v>135</v>
      </c>
      <c r="AU534" s="238" t="s">
        <v>131</v>
      </c>
      <c r="AV534" s="14" t="s">
        <v>131</v>
      </c>
      <c r="AW534" s="14" t="s">
        <v>33</v>
      </c>
      <c r="AX534" s="14" t="s">
        <v>72</v>
      </c>
      <c r="AY534" s="238" t="s">
        <v>123</v>
      </c>
    </row>
    <row r="535" s="14" customFormat="1">
      <c r="A535" s="14"/>
      <c r="B535" s="228"/>
      <c r="C535" s="229"/>
      <c r="D535" s="219" t="s">
        <v>135</v>
      </c>
      <c r="E535" s="230" t="s">
        <v>19</v>
      </c>
      <c r="F535" s="231" t="s">
        <v>426</v>
      </c>
      <c r="G535" s="229"/>
      <c r="H535" s="232">
        <v>-84</v>
      </c>
      <c r="I535" s="233"/>
      <c r="J535" s="229"/>
      <c r="K535" s="229"/>
      <c r="L535" s="234"/>
      <c r="M535" s="235"/>
      <c r="N535" s="236"/>
      <c r="O535" s="236"/>
      <c r="P535" s="236"/>
      <c r="Q535" s="236"/>
      <c r="R535" s="236"/>
      <c r="S535" s="236"/>
      <c r="T535" s="237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38" t="s">
        <v>135</v>
      </c>
      <c r="AU535" s="238" t="s">
        <v>131</v>
      </c>
      <c r="AV535" s="14" t="s">
        <v>131</v>
      </c>
      <c r="AW535" s="14" t="s">
        <v>33</v>
      </c>
      <c r="AX535" s="14" t="s">
        <v>72</v>
      </c>
      <c r="AY535" s="238" t="s">
        <v>123</v>
      </c>
    </row>
    <row r="536" s="14" customFormat="1">
      <c r="A536" s="14"/>
      <c r="B536" s="228"/>
      <c r="C536" s="229"/>
      <c r="D536" s="219" t="s">
        <v>135</v>
      </c>
      <c r="E536" s="230" t="s">
        <v>19</v>
      </c>
      <c r="F536" s="231" t="s">
        <v>427</v>
      </c>
      <c r="G536" s="229"/>
      <c r="H536" s="232">
        <v>-7.2000000000000002</v>
      </c>
      <c r="I536" s="233"/>
      <c r="J536" s="229"/>
      <c r="K536" s="229"/>
      <c r="L536" s="234"/>
      <c r="M536" s="235"/>
      <c r="N536" s="236"/>
      <c r="O536" s="236"/>
      <c r="P536" s="236"/>
      <c r="Q536" s="236"/>
      <c r="R536" s="236"/>
      <c r="S536" s="236"/>
      <c r="T536" s="237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38" t="s">
        <v>135</v>
      </c>
      <c r="AU536" s="238" t="s">
        <v>131</v>
      </c>
      <c r="AV536" s="14" t="s">
        <v>131</v>
      </c>
      <c r="AW536" s="14" t="s">
        <v>33</v>
      </c>
      <c r="AX536" s="14" t="s">
        <v>72</v>
      </c>
      <c r="AY536" s="238" t="s">
        <v>123</v>
      </c>
    </row>
    <row r="537" s="14" customFormat="1">
      <c r="A537" s="14"/>
      <c r="B537" s="228"/>
      <c r="C537" s="229"/>
      <c r="D537" s="219" t="s">
        <v>135</v>
      </c>
      <c r="E537" s="230" t="s">
        <v>19</v>
      </c>
      <c r="F537" s="231" t="s">
        <v>668</v>
      </c>
      <c r="G537" s="229"/>
      <c r="H537" s="232">
        <v>25.872</v>
      </c>
      <c r="I537" s="233"/>
      <c r="J537" s="229"/>
      <c r="K537" s="229"/>
      <c r="L537" s="234"/>
      <c r="M537" s="235"/>
      <c r="N537" s="236"/>
      <c r="O537" s="236"/>
      <c r="P537" s="236"/>
      <c r="Q537" s="236"/>
      <c r="R537" s="236"/>
      <c r="S537" s="236"/>
      <c r="T537" s="237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38" t="s">
        <v>135</v>
      </c>
      <c r="AU537" s="238" t="s">
        <v>131</v>
      </c>
      <c r="AV537" s="14" t="s">
        <v>131</v>
      </c>
      <c r="AW537" s="14" t="s">
        <v>33</v>
      </c>
      <c r="AX537" s="14" t="s">
        <v>72</v>
      </c>
      <c r="AY537" s="238" t="s">
        <v>123</v>
      </c>
    </row>
    <row r="538" s="14" customFormat="1">
      <c r="A538" s="14"/>
      <c r="B538" s="228"/>
      <c r="C538" s="229"/>
      <c r="D538" s="219" t="s">
        <v>135</v>
      </c>
      <c r="E538" s="230" t="s">
        <v>19</v>
      </c>
      <c r="F538" s="231" t="s">
        <v>669</v>
      </c>
      <c r="G538" s="229"/>
      <c r="H538" s="232">
        <v>2.52</v>
      </c>
      <c r="I538" s="233"/>
      <c r="J538" s="229"/>
      <c r="K538" s="229"/>
      <c r="L538" s="234"/>
      <c r="M538" s="235"/>
      <c r="N538" s="236"/>
      <c r="O538" s="236"/>
      <c r="P538" s="236"/>
      <c r="Q538" s="236"/>
      <c r="R538" s="236"/>
      <c r="S538" s="236"/>
      <c r="T538" s="237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38" t="s">
        <v>135</v>
      </c>
      <c r="AU538" s="238" t="s">
        <v>131</v>
      </c>
      <c r="AV538" s="14" t="s">
        <v>131</v>
      </c>
      <c r="AW538" s="14" t="s">
        <v>33</v>
      </c>
      <c r="AX538" s="14" t="s">
        <v>72</v>
      </c>
      <c r="AY538" s="238" t="s">
        <v>123</v>
      </c>
    </row>
    <row r="539" s="14" customFormat="1">
      <c r="A539" s="14"/>
      <c r="B539" s="228"/>
      <c r="C539" s="229"/>
      <c r="D539" s="219" t="s">
        <v>135</v>
      </c>
      <c r="E539" s="230" t="s">
        <v>19</v>
      </c>
      <c r="F539" s="231" t="s">
        <v>670</v>
      </c>
      <c r="G539" s="229"/>
      <c r="H539" s="232">
        <v>1.4490000000000001</v>
      </c>
      <c r="I539" s="233"/>
      <c r="J539" s="229"/>
      <c r="K539" s="229"/>
      <c r="L539" s="234"/>
      <c r="M539" s="235"/>
      <c r="N539" s="236"/>
      <c r="O539" s="236"/>
      <c r="P539" s="236"/>
      <c r="Q539" s="236"/>
      <c r="R539" s="236"/>
      <c r="S539" s="236"/>
      <c r="T539" s="237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38" t="s">
        <v>135</v>
      </c>
      <c r="AU539" s="238" t="s">
        <v>131</v>
      </c>
      <c r="AV539" s="14" t="s">
        <v>131</v>
      </c>
      <c r="AW539" s="14" t="s">
        <v>33</v>
      </c>
      <c r="AX539" s="14" t="s">
        <v>72</v>
      </c>
      <c r="AY539" s="238" t="s">
        <v>123</v>
      </c>
    </row>
    <row r="540" s="14" customFormat="1">
      <c r="A540" s="14"/>
      <c r="B540" s="228"/>
      <c r="C540" s="229"/>
      <c r="D540" s="219" t="s">
        <v>135</v>
      </c>
      <c r="E540" s="230" t="s">
        <v>19</v>
      </c>
      <c r="F540" s="231" t="s">
        <v>671</v>
      </c>
      <c r="G540" s="229"/>
      <c r="H540" s="232">
        <v>52</v>
      </c>
      <c r="I540" s="233"/>
      <c r="J540" s="229"/>
      <c r="K540" s="229"/>
      <c r="L540" s="234"/>
      <c r="M540" s="235"/>
      <c r="N540" s="236"/>
      <c r="O540" s="236"/>
      <c r="P540" s="236"/>
      <c r="Q540" s="236"/>
      <c r="R540" s="236"/>
      <c r="S540" s="236"/>
      <c r="T540" s="237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38" t="s">
        <v>135</v>
      </c>
      <c r="AU540" s="238" t="s">
        <v>131</v>
      </c>
      <c r="AV540" s="14" t="s">
        <v>131</v>
      </c>
      <c r="AW540" s="14" t="s">
        <v>33</v>
      </c>
      <c r="AX540" s="14" t="s">
        <v>72</v>
      </c>
      <c r="AY540" s="238" t="s">
        <v>123</v>
      </c>
    </row>
    <row r="541" s="14" customFormat="1">
      <c r="A541" s="14"/>
      <c r="B541" s="228"/>
      <c r="C541" s="229"/>
      <c r="D541" s="219" t="s">
        <v>135</v>
      </c>
      <c r="E541" s="230" t="s">
        <v>19</v>
      </c>
      <c r="F541" s="231" t="s">
        <v>672</v>
      </c>
      <c r="G541" s="229"/>
      <c r="H541" s="232">
        <v>3.024</v>
      </c>
      <c r="I541" s="233"/>
      <c r="J541" s="229"/>
      <c r="K541" s="229"/>
      <c r="L541" s="234"/>
      <c r="M541" s="235"/>
      <c r="N541" s="236"/>
      <c r="O541" s="236"/>
      <c r="P541" s="236"/>
      <c r="Q541" s="236"/>
      <c r="R541" s="236"/>
      <c r="S541" s="236"/>
      <c r="T541" s="237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38" t="s">
        <v>135</v>
      </c>
      <c r="AU541" s="238" t="s">
        <v>131</v>
      </c>
      <c r="AV541" s="14" t="s">
        <v>131</v>
      </c>
      <c r="AW541" s="14" t="s">
        <v>33</v>
      </c>
      <c r="AX541" s="14" t="s">
        <v>72</v>
      </c>
      <c r="AY541" s="238" t="s">
        <v>123</v>
      </c>
    </row>
    <row r="542" s="14" customFormat="1">
      <c r="A542" s="14"/>
      <c r="B542" s="228"/>
      <c r="C542" s="229"/>
      <c r="D542" s="219" t="s">
        <v>135</v>
      </c>
      <c r="E542" s="230" t="s">
        <v>19</v>
      </c>
      <c r="F542" s="231" t="s">
        <v>673</v>
      </c>
      <c r="G542" s="229"/>
      <c r="H542" s="232">
        <v>6.4320000000000004</v>
      </c>
      <c r="I542" s="233"/>
      <c r="J542" s="229"/>
      <c r="K542" s="229"/>
      <c r="L542" s="234"/>
      <c r="M542" s="235"/>
      <c r="N542" s="236"/>
      <c r="O542" s="236"/>
      <c r="P542" s="236"/>
      <c r="Q542" s="236"/>
      <c r="R542" s="236"/>
      <c r="S542" s="236"/>
      <c r="T542" s="237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38" t="s">
        <v>135</v>
      </c>
      <c r="AU542" s="238" t="s">
        <v>131</v>
      </c>
      <c r="AV542" s="14" t="s">
        <v>131</v>
      </c>
      <c r="AW542" s="14" t="s">
        <v>33</v>
      </c>
      <c r="AX542" s="14" t="s">
        <v>72</v>
      </c>
      <c r="AY542" s="238" t="s">
        <v>123</v>
      </c>
    </row>
    <row r="543" s="14" customFormat="1">
      <c r="A543" s="14"/>
      <c r="B543" s="228"/>
      <c r="C543" s="229"/>
      <c r="D543" s="219" t="s">
        <v>135</v>
      </c>
      <c r="E543" s="230" t="s">
        <v>19</v>
      </c>
      <c r="F543" s="231" t="s">
        <v>420</v>
      </c>
      <c r="G543" s="229"/>
      <c r="H543" s="232">
        <v>2.3999999999999999</v>
      </c>
      <c r="I543" s="233"/>
      <c r="J543" s="229"/>
      <c r="K543" s="229"/>
      <c r="L543" s="234"/>
      <c r="M543" s="235"/>
      <c r="N543" s="236"/>
      <c r="O543" s="236"/>
      <c r="P543" s="236"/>
      <c r="Q543" s="236"/>
      <c r="R543" s="236"/>
      <c r="S543" s="236"/>
      <c r="T543" s="237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38" t="s">
        <v>135</v>
      </c>
      <c r="AU543" s="238" t="s">
        <v>131</v>
      </c>
      <c r="AV543" s="14" t="s">
        <v>131</v>
      </c>
      <c r="AW543" s="14" t="s">
        <v>33</v>
      </c>
      <c r="AX543" s="14" t="s">
        <v>72</v>
      </c>
      <c r="AY543" s="238" t="s">
        <v>123</v>
      </c>
    </row>
    <row r="544" s="14" customFormat="1">
      <c r="A544" s="14"/>
      <c r="B544" s="228"/>
      <c r="C544" s="229"/>
      <c r="D544" s="219" t="s">
        <v>135</v>
      </c>
      <c r="E544" s="230" t="s">
        <v>19</v>
      </c>
      <c r="F544" s="231" t="s">
        <v>421</v>
      </c>
      <c r="G544" s="229"/>
      <c r="H544" s="232">
        <v>7.7699999999999996</v>
      </c>
      <c r="I544" s="233"/>
      <c r="J544" s="229"/>
      <c r="K544" s="229"/>
      <c r="L544" s="234"/>
      <c r="M544" s="235"/>
      <c r="N544" s="236"/>
      <c r="O544" s="236"/>
      <c r="P544" s="236"/>
      <c r="Q544" s="236"/>
      <c r="R544" s="236"/>
      <c r="S544" s="236"/>
      <c r="T544" s="237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38" t="s">
        <v>135</v>
      </c>
      <c r="AU544" s="238" t="s">
        <v>131</v>
      </c>
      <c r="AV544" s="14" t="s">
        <v>131</v>
      </c>
      <c r="AW544" s="14" t="s">
        <v>33</v>
      </c>
      <c r="AX544" s="14" t="s">
        <v>72</v>
      </c>
      <c r="AY544" s="238" t="s">
        <v>123</v>
      </c>
    </row>
    <row r="545" s="14" customFormat="1">
      <c r="A545" s="14"/>
      <c r="B545" s="228"/>
      <c r="C545" s="229"/>
      <c r="D545" s="219" t="s">
        <v>135</v>
      </c>
      <c r="E545" s="230" t="s">
        <v>19</v>
      </c>
      <c r="F545" s="231" t="s">
        <v>580</v>
      </c>
      <c r="G545" s="229"/>
      <c r="H545" s="232">
        <v>-1.44</v>
      </c>
      <c r="I545" s="233"/>
      <c r="J545" s="229"/>
      <c r="K545" s="229"/>
      <c r="L545" s="234"/>
      <c r="M545" s="235"/>
      <c r="N545" s="236"/>
      <c r="O545" s="236"/>
      <c r="P545" s="236"/>
      <c r="Q545" s="236"/>
      <c r="R545" s="236"/>
      <c r="S545" s="236"/>
      <c r="T545" s="237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38" t="s">
        <v>135</v>
      </c>
      <c r="AU545" s="238" t="s">
        <v>131</v>
      </c>
      <c r="AV545" s="14" t="s">
        <v>131</v>
      </c>
      <c r="AW545" s="14" t="s">
        <v>33</v>
      </c>
      <c r="AX545" s="14" t="s">
        <v>72</v>
      </c>
      <c r="AY545" s="238" t="s">
        <v>123</v>
      </c>
    </row>
    <row r="546" s="14" customFormat="1">
      <c r="A546" s="14"/>
      <c r="B546" s="228"/>
      <c r="C546" s="229"/>
      <c r="D546" s="219" t="s">
        <v>135</v>
      </c>
      <c r="E546" s="230" t="s">
        <v>19</v>
      </c>
      <c r="F546" s="231" t="s">
        <v>428</v>
      </c>
      <c r="G546" s="229"/>
      <c r="H546" s="232">
        <v>-1.44</v>
      </c>
      <c r="I546" s="233"/>
      <c r="J546" s="229"/>
      <c r="K546" s="229"/>
      <c r="L546" s="234"/>
      <c r="M546" s="235"/>
      <c r="N546" s="236"/>
      <c r="O546" s="236"/>
      <c r="P546" s="236"/>
      <c r="Q546" s="236"/>
      <c r="R546" s="236"/>
      <c r="S546" s="236"/>
      <c r="T546" s="237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38" t="s">
        <v>135</v>
      </c>
      <c r="AU546" s="238" t="s">
        <v>131</v>
      </c>
      <c r="AV546" s="14" t="s">
        <v>131</v>
      </c>
      <c r="AW546" s="14" t="s">
        <v>33</v>
      </c>
      <c r="AX546" s="14" t="s">
        <v>72</v>
      </c>
      <c r="AY546" s="238" t="s">
        <v>123</v>
      </c>
    </row>
    <row r="547" s="14" customFormat="1">
      <c r="A547" s="14"/>
      <c r="B547" s="228"/>
      <c r="C547" s="229"/>
      <c r="D547" s="219" t="s">
        <v>135</v>
      </c>
      <c r="E547" s="230" t="s">
        <v>19</v>
      </c>
      <c r="F547" s="231" t="s">
        <v>581</v>
      </c>
      <c r="G547" s="229"/>
      <c r="H547" s="232">
        <v>0.57599999999999996</v>
      </c>
      <c r="I547" s="233"/>
      <c r="J547" s="229"/>
      <c r="K547" s="229"/>
      <c r="L547" s="234"/>
      <c r="M547" s="235"/>
      <c r="N547" s="236"/>
      <c r="O547" s="236"/>
      <c r="P547" s="236"/>
      <c r="Q547" s="236"/>
      <c r="R547" s="236"/>
      <c r="S547" s="236"/>
      <c r="T547" s="237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38" t="s">
        <v>135</v>
      </c>
      <c r="AU547" s="238" t="s">
        <v>131</v>
      </c>
      <c r="AV547" s="14" t="s">
        <v>131</v>
      </c>
      <c r="AW547" s="14" t="s">
        <v>33</v>
      </c>
      <c r="AX547" s="14" t="s">
        <v>72</v>
      </c>
      <c r="AY547" s="238" t="s">
        <v>123</v>
      </c>
    </row>
    <row r="548" s="14" customFormat="1">
      <c r="A548" s="14"/>
      <c r="B548" s="228"/>
      <c r="C548" s="229"/>
      <c r="D548" s="219" t="s">
        <v>135</v>
      </c>
      <c r="E548" s="230" t="s">
        <v>19</v>
      </c>
      <c r="F548" s="231" t="s">
        <v>436</v>
      </c>
      <c r="G548" s="229"/>
      <c r="H548" s="232">
        <v>0.432</v>
      </c>
      <c r="I548" s="233"/>
      <c r="J548" s="229"/>
      <c r="K548" s="229"/>
      <c r="L548" s="234"/>
      <c r="M548" s="235"/>
      <c r="N548" s="236"/>
      <c r="O548" s="236"/>
      <c r="P548" s="236"/>
      <c r="Q548" s="236"/>
      <c r="R548" s="236"/>
      <c r="S548" s="236"/>
      <c r="T548" s="237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38" t="s">
        <v>135</v>
      </c>
      <c r="AU548" s="238" t="s">
        <v>131</v>
      </c>
      <c r="AV548" s="14" t="s">
        <v>131</v>
      </c>
      <c r="AW548" s="14" t="s">
        <v>33</v>
      </c>
      <c r="AX548" s="14" t="s">
        <v>72</v>
      </c>
      <c r="AY548" s="238" t="s">
        <v>123</v>
      </c>
    </row>
    <row r="549" s="15" customFormat="1">
      <c r="A549" s="15"/>
      <c r="B549" s="239"/>
      <c r="C549" s="240"/>
      <c r="D549" s="219" t="s">
        <v>135</v>
      </c>
      <c r="E549" s="241" t="s">
        <v>19</v>
      </c>
      <c r="F549" s="242" t="s">
        <v>140</v>
      </c>
      <c r="G549" s="240"/>
      <c r="H549" s="243">
        <v>841.82899999999972</v>
      </c>
      <c r="I549" s="244"/>
      <c r="J549" s="240"/>
      <c r="K549" s="240"/>
      <c r="L549" s="245"/>
      <c r="M549" s="246"/>
      <c r="N549" s="247"/>
      <c r="O549" s="247"/>
      <c r="P549" s="247"/>
      <c r="Q549" s="247"/>
      <c r="R549" s="247"/>
      <c r="S549" s="247"/>
      <c r="T549" s="248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49" t="s">
        <v>135</v>
      </c>
      <c r="AU549" s="249" t="s">
        <v>131</v>
      </c>
      <c r="AV549" s="15" t="s">
        <v>130</v>
      </c>
      <c r="AW549" s="15" t="s">
        <v>33</v>
      </c>
      <c r="AX549" s="15" t="s">
        <v>77</v>
      </c>
      <c r="AY549" s="249" t="s">
        <v>123</v>
      </c>
    </row>
    <row r="550" s="2" customFormat="1" ht="24.15" customHeight="1">
      <c r="A550" s="40"/>
      <c r="B550" s="41"/>
      <c r="C550" s="199" t="s">
        <v>674</v>
      </c>
      <c r="D550" s="199" t="s">
        <v>125</v>
      </c>
      <c r="E550" s="200" t="s">
        <v>675</v>
      </c>
      <c r="F550" s="201" t="s">
        <v>676</v>
      </c>
      <c r="G550" s="202" t="s">
        <v>128</v>
      </c>
      <c r="H550" s="203">
        <v>841.82899999999995</v>
      </c>
      <c r="I550" s="204"/>
      <c r="J550" s="205">
        <f>ROUND(I550*H550,2)</f>
        <v>0</v>
      </c>
      <c r="K550" s="201" t="s">
        <v>249</v>
      </c>
      <c r="L550" s="46"/>
      <c r="M550" s="206" t="s">
        <v>19</v>
      </c>
      <c r="N550" s="207" t="s">
        <v>44</v>
      </c>
      <c r="O550" s="86"/>
      <c r="P550" s="208">
        <f>O550*H550</f>
        <v>0</v>
      </c>
      <c r="Q550" s="208">
        <v>0.0028500000000000001</v>
      </c>
      <c r="R550" s="208">
        <f>Q550*H550</f>
        <v>2.3992126499999999</v>
      </c>
      <c r="S550" s="208">
        <v>0</v>
      </c>
      <c r="T550" s="209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10" t="s">
        <v>130</v>
      </c>
      <c r="AT550" s="210" t="s">
        <v>125</v>
      </c>
      <c r="AU550" s="210" t="s">
        <v>131</v>
      </c>
      <c r="AY550" s="19" t="s">
        <v>123</v>
      </c>
      <c r="BE550" s="211">
        <f>IF(N550="základní",J550,0)</f>
        <v>0</v>
      </c>
      <c r="BF550" s="211">
        <f>IF(N550="snížená",J550,0)</f>
        <v>0</v>
      </c>
      <c r="BG550" s="211">
        <f>IF(N550="zákl. přenesená",J550,0)</f>
        <v>0</v>
      </c>
      <c r="BH550" s="211">
        <f>IF(N550="sníž. přenesená",J550,0)</f>
        <v>0</v>
      </c>
      <c r="BI550" s="211">
        <f>IF(N550="nulová",J550,0)</f>
        <v>0</v>
      </c>
      <c r="BJ550" s="19" t="s">
        <v>131</v>
      </c>
      <c r="BK550" s="211">
        <f>ROUND(I550*H550,2)</f>
        <v>0</v>
      </c>
      <c r="BL550" s="19" t="s">
        <v>130</v>
      </c>
      <c r="BM550" s="210" t="s">
        <v>677</v>
      </c>
    </row>
    <row r="551" s="2" customFormat="1">
      <c r="A551" s="40"/>
      <c r="B551" s="41"/>
      <c r="C551" s="42"/>
      <c r="D551" s="212" t="s">
        <v>133</v>
      </c>
      <c r="E551" s="42"/>
      <c r="F551" s="213" t="s">
        <v>678</v>
      </c>
      <c r="G551" s="42"/>
      <c r="H551" s="42"/>
      <c r="I551" s="214"/>
      <c r="J551" s="42"/>
      <c r="K551" s="42"/>
      <c r="L551" s="46"/>
      <c r="M551" s="215"/>
      <c r="N551" s="216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133</v>
      </c>
      <c r="AU551" s="19" t="s">
        <v>131</v>
      </c>
    </row>
    <row r="552" s="2" customFormat="1">
      <c r="A552" s="40"/>
      <c r="B552" s="41"/>
      <c r="C552" s="42"/>
      <c r="D552" s="219" t="s">
        <v>480</v>
      </c>
      <c r="E552" s="42"/>
      <c r="F552" s="271" t="s">
        <v>679</v>
      </c>
      <c r="G552" s="42"/>
      <c r="H552" s="42"/>
      <c r="I552" s="214"/>
      <c r="J552" s="42"/>
      <c r="K552" s="42"/>
      <c r="L552" s="46"/>
      <c r="M552" s="215"/>
      <c r="N552" s="216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480</v>
      </c>
      <c r="AU552" s="19" t="s">
        <v>131</v>
      </c>
    </row>
    <row r="553" s="2" customFormat="1" ht="21.75" customHeight="1">
      <c r="A553" s="40"/>
      <c r="B553" s="41"/>
      <c r="C553" s="199" t="s">
        <v>680</v>
      </c>
      <c r="D553" s="199" t="s">
        <v>125</v>
      </c>
      <c r="E553" s="200" t="s">
        <v>681</v>
      </c>
      <c r="F553" s="201" t="s">
        <v>682</v>
      </c>
      <c r="G553" s="202" t="s">
        <v>153</v>
      </c>
      <c r="H553" s="203">
        <v>0.71999999999999997</v>
      </c>
      <c r="I553" s="204"/>
      <c r="J553" s="205">
        <f>ROUND(I553*H553,2)</f>
        <v>0</v>
      </c>
      <c r="K553" s="201" t="s">
        <v>129</v>
      </c>
      <c r="L553" s="46"/>
      <c r="M553" s="206" t="s">
        <v>19</v>
      </c>
      <c r="N553" s="207" t="s">
        <v>44</v>
      </c>
      <c r="O553" s="86"/>
      <c r="P553" s="208">
        <f>O553*H553</f>
        <v>0</v>
      </c>
      <c r="Q553" s="208">
        <v>2.3010199999999998</v>
      </c>
      <c r="R553" s="208">
        <f>Q553*H553</f>
        <v>1.6567343999999997</v>
      </c>
      <c r="S553" s="208">
        <v>0</v>
      </c>
      <c r="T553" s="209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0" t="s">
        <v>130</v>
      </c>
      <c r="AT553" s="210" t="s">
        <v>125</v>
      </c>
      <c r="AU553" s="210" t="s">
        <v>131</v>
      </c>
      <c r="AY553" s="19" t="s">
        <v>123</v>
      </c>
      <c r="BE553" s="211">
        <f>IF(N553="základní",J553,0)</f>
        <v>0</v>
      </c>
      <c r="BF553" s="211">
        <f>IF(N553="snížená",J553,0)</f>
        <v>0</v>
      </c>
      <c r="BG553" s="211">
        <f>IF(N553="zákl. přenesená",J553,0)</f>
        <v>0</v>
      </c>
      <c r="BH553" s="211">
        <f>IF(N553="sníž. přenesená",J553,0)</f>
        <v>0</v>
      </c>
      <c r="BI553" s="211">
        <f>IF(N553="nulová",J553,0)</f>
        <v>0</v>
      </c>
      <c r="BJ553" s="19" t="s">
        <v>131</v>
      </c>
      <c r="BK553" s="211">
        <f>ROUND(I553*H553,2)</f>
        <v>0</v>
      </c>
      <c r="BL553" s="19" t="s">
        <v>130</v>
      </c>
      <c r="BM553" s="210" t="s">
        <v>683</v>
      </c>
    </row>
    <row r="554" s="2" customFormat="1">
      <c r="A554" s="40"/>
      <c r="B554" s="41"/>
      <c r="C554" s="42"/>
      <c r="D554" s="212" t="s">
        <v>133</v>
      </c>
      <c r="E554" s="42"/>
      <c r="F554" s="213" t="s">
        <v>684</v>
      </c>
      <c r="G554" s="42"/>
      <c r="H554" s="42"/>
      <c r="I554" s="214"/>
      <c r="J554" s="42"/>
      <c r="K554" s="42"/>
      <c r="L554" s="46"/>
      <c r="M554" s="215"/>
      <c r="N554" s="216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133</v>
      </c>
      <c r="AU554" s="19" t="s">
        <v>131</v>
      </c>
    </row>
    <row r="555" s="13" customFormat="1">
      <c r="A555" s="13"/>
      <c r="B555" s="217"/>
      <c r="C555" s="218"/>
      <c r="D555" s="219" t="s">
        <v>135</v>
      </c>
      <c r="E555" s="220" t="s">
        <v>19</v>
      </c>
      <c r="F555" s="221" t="s">
        <v>685</v>
      </c>
      <c r="G555" s="218"/>
      <c r="H555" s="220" t="s">
        <v>19</v>
      </c>
      <c r="I555" s="222"/>
      <c r="J555" s="218"/>
      <c r="K555" s="218"/>
      <c r="L555" s="223"/>
      <c r="M555" s="224"/>
      <c r="N555" s="225"/>
      <c r="O555" s="225"/>
      <c r="P555" s="225"/>
      <c r="Q555" s="225"/>
      <c r="R555" s="225"/>
      <c r="S555" s="225"/>
      <c r="T555" s="22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27" t="s">
        <v>135</v>
      </c>
      <c r="AU555" s="227" t="s">
        <v>131</v>
      </c>
      <c r="AV555" s="13" t="s">
        <v>77</v>
      </c>
      <c r="AW555" s="13" t="s">
        <v>33</v>
      </c>
      <c r="AX555" s="13" t="s">
        <v>72</v>
      </c>
      <c r="AY555" s="227" t="s">
        <v>123</v>
      </c>
    </row>
    <row r="556" s="14" customFormat="1">
      <c r="A556" s="14"/>
      <c r="B556" s="228"/>
      <c r="C556" s="229"/>
      <c r="D556" s="219" t="s">
        <v>135</v>
      </c>
      <c r="E556" s="230" t="s">
        <v>19</v>
      </c>
      <c r="F556" s="231" t="s">
        <v>686</v>
      </c>
      <c r="G556" s="229"/>
      <c r="H556" s="232">
        <v>0.71999999999999997</v>
      </c>
      <c r="I556" s="233"/>
      <c r="J556" s="229"/>
      <c r="K556" s="229"/>
      <c r="L556" s="234"/>
      <c r="M556" s="235"/>
      <c r="N556" s="236"/>
      <c r="O556" s="236"/>
      <c r="P556" s="236"/>
      <c r="Q556" s="236"/>
      <c r="R556" s="236"/>
      <c r="S556" s="236"/>
      <c r="T556" s="237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38" t="s">
        <v>135</v>
      </c>
      <c r="AU556" s="238" t="s">
        <v>131</v>
      </c>
      <c r="AV556" s="14" t="s">
        <v>131</v>
      </c>
      <c r="AW556" s="14" t="s">
        <v>33</v>
      </c>
      <c r="AX556" s="14" t="s">
        <v>77</v>
      </c>
      <c r="AY556" s="238" t="s">
        <v>123</v>
      </c>
    </row>
    <row r="557" s="2" customFormat="1" ht="21.75" customHeight="1">
      <c r="A557" s="40"/>
      <c r="B557" s="41"/>
      <c r="C557" s="199" t="s">
        <v>687</v>
      </c>
      <c r="D557" s="199" t="s">
        <v>125</v>
      </c>
      <c r="E557" s="200" t="s">
        <v>688</v>
      </c>
      <c r="F557" s="201" t="s">
        <v>689</v>
      </c>
      <c r="G557" s="202" t="s">
        <v>153</v>
      </c>
      <c r="H557" s="203">
        <v>0.71999999999999997</v>
      </c>
      <c r="I557" s="204"/>
      <c r="J557" s="205">
        <f>ROUND(I557*H557,2)</f>
        <v>0</v>
      </c>
      <c r="K557" s="201" t="s">
        <v>129</v>
      </c>
      <c r="L557" s="46"/>
      <c r="M557" s="206" t="s">
        <v>19</v>
      </c>
      <c r="N557" s="207" t="s">
        <v>44</v>
      </c>
      <c r="O557" s="86"/>
      <c r="P557" s="208">
        <f>O557*H557</f>
        <v>0</v>
      </c>
      <c r="Q557" s="208">
        <v>0</v>
      </c>
      <c r="R557" s="208">
        <f>Q557*H557</f>
        <v>0</v>
      </c>
      <c r="S557" s="208">
        <v>0</v>
      </c>
      <c r="T557" s="209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0" t="s">
        <v>130</v>
      </c>
      <c r="AT557" s="210" t="s">
        <v>125</v>
      </c>
      <c r="AU557" s="210" t="s">
        <v>131</v>
      </c>
      <c r="AY557" s="19" t="s">
        <v>123</v>
      </c>
      <c r="BE557" s="211">
        <f>IF(N557="základní",J557,0)</f>
        <v>0</v>
      </c>
      <c r="BF557" s="211">
        <f>IF(N557="snížená",J557,0)</f>
        <v>0</v>
      </c>
      <c r="BG557" s="211">
        <f>IF(N557="zákl. přenesená",J557,0)</f>
        <v>0</v>
      </c>
      <c r="BH557" s="211">
        <f>IF(N557="sníž. přenesená",J557,0)</f>
        <v>0</v>
      </c>
      <c r="BI557" s="211">
        <f>IF(N557="nulová",J557,0)</f>
        <v>0</v>
      </c>
      <c r="BJ557" s="19" t="s">
        <v>131</v>
      </c>
      <c r="BK557" s="211">
        <f>ROUND(I557*H557,2)</f>
        <v>0</v>
      </c>
      <c r="BL557" s="19" t="s">
        <v>130</v>
      </c>
      <c r="BM557" s="210" t="s">
        <v>690</v>
      </c>
    </row>
    <row r="558" s="2" customFormat="1">
      <c r="A558" s="40"/>
      <c r="B558" s="41"/>
      <c r="C558" s="42"/>
      <c r="D558" s="212" t="s">
        <v>133</v>
      </c>
      <c r="E558" s="42"/>
      <c r="F558" s="213" t="s">
        <v>691</v>
      </c>
      <c r="G558" s="42"/>
      <c r="H558" s="42"/>
      <c r="I558" s="214"/>
      <c r="J558" s="42"/>
      <c r="K558" s="42"/>
      <c r="L558" s="46"/>
      <c r="M558" s="215"/>
      <c r="N558" s="216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133</v>
      </c>
      <c r="AU558" s="19" t="s">
        <v>131</v>
      </c>
    </row>
    <row r="559" s="2" customFormat="1" ht="21.75" customHeight="1">
      <c r="A559" s="40"/>
      <c r="B559" s="41"/>
      <c r="C559" s="199" t="s">
        <v>692</v>
      </c>
      <c r="D559" s="199" t="s">
        <v>125</v>
      </c>
      <c r="E559" s="200" t="s">
        <v>693</v>
      </c>
      <c r="F559" s="201" t="s">
        <v>694</v>
      </c>
      <c r="G559" s="202" t="s">
        <v>128</v>
      </c>
      <c r="H559" s="203">
        <v>7.2000000000000002</v>
      </c>
      <c r="I559" s="204"/>
      <c r="J559" s="205">
        <f>ROUND(I559*H559,2)</f>
        <v>0</v>
      </c>
      <c r="K559" s="201" t="s">
        <v>19</v>
      </c>
      <c r="L559" s="46"/>
      <c r="M559" s="206" t="s">
        <v>19</v>
      </c>
      <c r="N559" s="207" t="s">
        <v>44</v>
      </c>
      <c r="O559" s="86"/>
      <c r="P559" s="208">
        <f>O559*H559</f>
        <v>0</v>
      </c>
      <c r="Q559" s="208">
        <v>0.010200000000000001</v>
      </c>
      <c r="R559" s="208">
        <f>Q559*H559</f>
        <v>0.073440000000000005</v>
      </c>
      <c r="S559" s="208">
        <v>0</v>
      </c>
      <c r="T559" s="209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10" t="s">
        <v>130</v>
      </c>
      <c r="AT559" s="210" t="s">
        <v>125</v>
      </c>
      <c r="AU559" s="210" t="s">
        <v>131</v>
      </c>
      <c r="AY559" s="19" t="s">
        <v>123</v>
      </c>
      <c r="BE559" s="211">
        <f>IF(N559="základní",J559,0)</f>
        <v>0</v>
      </c>
      <c r="BF559" s="211">
        <f>IF(N559="snížená",J559,0)</f>
        <v>0</v>
      </c>
      <c r="BG559" s="211">
        <f>IF(N559="zákl. přenesená",J559,0)</f>
        <v>0</v>
      </c>
      <c r="BH559" s="211">
        <f>IF(N559="sníž. přenesená",J559,0)</f>
        <v>0</v>
      </c>
      <c r="BI559" s="211">
        <f>IF(N559="nulová",J559,0)</f>
        <v>0</v>
      </c>
      <c r="BJ559" s="19" t="s">
        <v>131</v>
      </c>
      <c r="BK559" s="211">
        <f>ROUND(I559*H559,2)</f>
        <v>0</v>
      </c>
      <c r="BL559" s="19" t="s">
        <v>130</v>
      </c>
      <c r="BM559" s="210" t="s">
        <v>695</v>
      </c>
    </row>
    <row r="560" s="13" customFormat="1">
      <c r="A560" s="13"/>
      <c r="B560" s="217"/>
      <c r="C560" s="218"/>
      <c r="D560" s="219" t="s">
        <v>135</v>
      </c>
      <c r="E560" s="220" t="s">
        <v>19</v>
      </c>
      <c r="F560" s="221" t="s">
        <v>696</v>
      </c>
      <c r="G560" s="218"/>
      <c r="H560" s="220" t="s">
        <v>19</v>
      </c>
      <c r="I560" s="222"/>
      <c r="J560" s="218"/>
      <c r="K560" s="218"/>
      <c r="L560" s="223"/>
      <c r="M560" s="224"/>
      <c r="N560" s="225"/>
      <c r="O560" s="225"/>
      <c r="P560" s="225"/>
      <c r="Q560" s="225"/>
      <c r="R560" s="225"/>
      <c r="S560" s="225"/>
      <c r="T560" s="226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27" t="s">
        <v>135</v>
      </c>
      <c r="AU560" s="227" t="s">
        <v>131</v>
      </c>
      <c r="AV560" s="13" t="s">
        <v>77</v>
      </c>
      <c r="AW560" s="13" t="s">
        <v>33</v>
      </c>
      <c r="AX560" s="13" t="s">
        <v>72</v>
      </c>
      <c r="AY560" s="227" t="s">
        <v>123</v>
      </c>
    </row>
    <row r="561" s="14" customFormat="1">
      <c r="A561" s="14"/>
      <c r="B561" s="228"/>
      <c r="C561" s="229"/>
      <c r="D561" s="219" t="s">
        <v>135</v>
      </c>
      <c r="E561" s="230" t="s">
        <v>19</v>
      </c>
      <c r="F561" s="231" t="s">
        <v>697</v>
      </c>
      <c r="G561" s="229"/>
      <c r="H561" s="232">
        <v>7.2000000000000002</v>
      </c>
      <c r="I561" s="233"/>
      <c r="J561" s="229"/>
      <c r="K561" s="229"/>
      <c r="L561" s="234"/>
      <c r="M561" s="235"/>
      <c r="N561" s="236"/>
      <c r="O561" s="236"/>
      <c r="P561" s="236"/>
      <c r="Q561" s="236"/>
      <c r="R561" s="236"/>
      <c r="S561" s="236"/>
      <c r="T561" s="237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38" t="s">
        <v>135</v>
      </c>
      <c r="AU561" s="238" t="s">
        <v>131</v>
      </c>
      <c r="AV561" s="14" t="s">
        <v>131</v>
      </c>
      <c r="AW561" s="14" t="s">
        <v>33</v>
      </c>
      <c r="AX561" s="14" t="s">
        <v>77</v>
      </c>
      <c r="AY561" s="238" t="s">
        <v>123</v>
      </c>
    </row>
    <row r="562" s="2" customFormat="1" ht="24.15" customHeight="1">
      <c r="A562" s="40"/>
      <c r="B562" s="41"/>
      <c r="C562" s="199" t="s">
        <v>698</v>
      </c>
      <c r="D562" s="199" t="s">
        <v>125</v>
      </c>
      <c r="E562" s="200" t="s">
        <v>699</v>
      </c>
      <c r="F562" s="201" t="s">
        <v>700</v>
      </c>
      <c r="G562" s="202" t="s">
        <v>148</v>
      </c>
      <c r="H562" s="203">
        <v>9.5999999999999996</v>
      </c>
      <c r="I562" s="204"/>
      <c r="J562" s="205">
        <f>ROUND(I562*H562,2)</f>
        <v>0</v>
      </c>
      <c r="K562" s="201" t="s">
        <v>129</v>
      </c>
      <c r="L562" s="46"/>
      <c r="M562" s="206" t="s">
        <v>19</v>
      </c>
      <c r="N562" s="207" t="s">
        <v>44</v>
      </c>
      <c r="O562" s="86"/>
      <c r="P562" s="208">
        <f>O562*H562</f>
        <v>0</v>
      </c>
      <c r="Q562" s="208">
        <v>2.0000000000000002E-05</v>
      </c>
      <c r="R562" s="208">
        <f>Q562*H562</f>
        <v>0.00019200000000000001</v>
      </c>
      <c r="S562" s="208">
        <v>0</v>
      </c>
      <c r="T562" s="209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10" t="s">
        <v>130</v>
      </c>
      <c r="AT562" s="210" t="s">
        <v>125</v>
      </c>
      <c r="AU562" s="210" t="s">
        <v>131</v>
      </c>
      <c r="AY562" s="19" t="s">
        <v>123</v>
      </c>
      <c r="BE562" s="211">
        <f>IF(N562="základní",J562,0)</f>
        <v>0</v>
      </c>
      <c r="BF562" s="211">
        <f>IF(N562="snížená",J562,0)</f>
        <v>0</v>
      </c>
      <c r="BG562" s="211">
        <f>IF(N562="zákl. přenesená",J562,0)</f>
        <v>0</v>
      </c>
      <c r="BH562" s="211">
        <f>IF(N562="sníž. přenesená",J562,0)</f>
        <v>0</v>
      </c>
      <c r="BI562" s="211">
        <f>IF(N562="nulová",J562,0)</f>
        <v>0</v>
      </c>
      <c r="BJ562" s="19" t="s">
        <v>131</v>
      </c>
      <c r="BK562" s="211">
        <f>ROUND(I562*H562,2)</f>
        <v>0</v>
      </c>
      <c r="BL562" s="19" t="s">
        <v>130</v>
      </c>
      <c r="BM562" s="210" t="s">
        <v>701</v>
      </c>
    </row>
    <row r="563" s="2" customFormat="1">
      <c r="A563" s="40"/>
      <c r="B563" s="41"/>
      <c r="C563" s="42"/>
      <c r="D563" s="212" t="s">
        <v>133</v>
      </c>
      <c r="E563" s="42"/>
      <c r="F563" s="213" t="s">
        <v>702</v>
      </c>
      <c r="G563" s="42"/>
      <c r="H563" s="42"/>
      <c r="I563" s="214"/>
      <c r="J563" s="42"/>
      <c r="K563" s="42"/>
      <c r="L563" s="46"/>
      <c r="M563" s="215"/>
      <c r="N563" s="216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9" t="s">
        <v>133</v>
      </c>
      <c r="AU563" s="19" t="s">
        <v>131</v>
      </c>
    </row>
    <row r="564" s="14" customFormat="1">
      <c r="A564" s="14"/>
      <c r="B564" s="228"/>
      <c r="C564" s="229"/>
      <c r="D564" s="219" t="s">
        <v>135</v>
      </c>
      <c r="E564" s="230" t="s">
        <v>19</v>
      </c>
      <c r="F564" s="231" t="s">
        <v>703</v>
      </c>
      <c r="G564" s="229"/>
      <c r="H564" s="232">
        <v>9.5999999999999996</v>
      </c>
      <c r="I564" s="233"/>
      <c r="J564" s="229"/>
      <c r="K564" s="229"/>
      <c r="L564" s="234"/>
      <c r="M564" s="235"/>
      <c r="N564" s="236"/>
      <c r="O564" s="236"/>
      <c r="P564" s="236"/>
      <c r="Q564" s="236"/>
      <c r="R564" s="236"/>
      <c r="S564" s="236"/>
      <c r="T564" s="237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38" t="s">
        <v>135</v>
      </c>
      <c r="AU564" s="238" t="s">
        <v>131</v>
      </c>
      <c r="AV564" s="14" t="s">
        <v>131</v>
      </c>
      <c r="AW564" s="14" t="s">
        <v>33</v>
      </c>
      <c r="AX564" s="14" t="s">
        <v>77</v>
      </c>
      <c r="AY564" s="238" t="s">
        <v>123</v>
      </c>
    </row>
    <row r="565" s="12" customFormat="1" ht="22.8" customHeight="1">
      <c r="A565" s="12"/>
      <c r="B565" s="183"/>
      <c r="C565" s="184"/>
      <c r="D565" s="185" t="s">
        <v>71</v>
      </c>
      <c r="E565" s="197" t="s">
        <v>184</v>
      </c>
      <c r="F565" s="197" t="s">
        <v>704</v>
      </c>
      <c r="G565" s="184"/>
      <c r="H565" s="184"/>
      <c r="I565" s="187"/>
      <c r="J565" s="198">
        <f>BK565</f>
        <v>0</v>
      </c>
      <c r="K565" s="184"/>
      <c r="L565" s="189"/>
      <c r="M565" s="190"/>
      <c r="N565" s="191"/>
      <c r="O565" s="191"/>
      <c r="P565" s="192">
        <f>SUM(P566:P702)</f>
        <v>0</v>
      </c>
      <c r="Q565" s="191"/>
      <c r="R565" s="192">
        <f>SUM(R566:R702)</f>
        <v>0.046997999999999998</v>
      </c>
      <c r="S565" s="191"/>
      <c r="T565" s="193">
        <f>SUM(T566:T702)</f>
        <v>39.545320000000004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194" t="s">
        <v>77</v>
      </c>
      <c r="AT565" s="195" t="s">
        <v>71</v>
      </c>
      <c r="AU565" s="195" t="s">
        <v>77</v>
      </c>
      <c r="AY565" s="194" t="s">
        <v>123</v>
      </c>
      <c r="BK565" s="196">
        <f>SUM(BK566:BK702)</f>
        <v>0</v>
      </c>
    </row>
    <row r="566" s="2" customFormat="1" ht="16.5" customHeight="1">
      <c r="A566" s="40"/>
      <c r="B566" s="41"/>
      <c r="C566" s="199" t="s">
        <v>705</v>
      </c>
      <c r="D566" s="199" t="s">
        <v>125</v>
      </c>
      <c r="E566" s="200" t="s">
        <v>706</v>
      </c>
      <c r="F566" s="201" t="s">
        <v>707</v>
      </c>
      <c r="G566" s="202" t="s">
        <v>148</v>
      </c>
      <c r="H566" s="203">
        <v>4.5</v>
      </c>
      <c r="I566" s="204"/>
      <c r="J566" s="205">
        <f>ROUND(I566*H566,2)</f>
        <v>0</v>
      </c>
      <c r="K566" s="201" t="s">
        <v>129</v>
      </c>
      <c r="L566" s="46"/>
      <c r="M566" s="206" t="s">
        <v>19</v>
      </c>
      <c r="N566" s="207" t="s">
        <v>44</v>
      </c>
      <c r="O566" s="86"/>
      <c r="P566" s="208">
        <f>O566*H566</f>
        <v>0</v>
      </c>
      <c r="Q566" s="208">
        <v>0</v>
      </c>
      <c r="R566" s="208">
        <f>Q566*H566</f>
        <v>0</v>
      </c>
      <c r="S566" s="208">
        <v>0</v>
      </c>
      <c r="T566" s="209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10" t="s">
        <v>130</v>
      </c>
      <c r="AT566" s="210" t="s">
        <v>125</v>
      </c>
      <c r="AU566" s="210" t="s">
        <v>131</v>
      </c>
      <c r="AY566" s="19" t="s">
        <v>123</v>
      </c>
      <c r="BE566" s="211">
        <f>IF(N566="základní",J566,0)</f>
        <v>0</v>
      </c>
      <c r="BF566" s="211">
        <f>IF(N566="snížená",J566,0)</f>
        <v>0</v>
      </c>
      <c r="BG566" s="211">
        <f>IF(N566="zákl. přenesená",J566,0)</f>
        <v>0</v>
      </c>
      <c r="BH566" s="211">
        <f>IF(N566="sníž. přenesená",J566,0)</f>
        <v>0</v>
      </c>
      <c r="BI566" s="211">
        <f>IF(N566="nulová",J566,0)</f>
        <v>0</v>
      </c>
      <c r="BJ566" s="19" t="s">
        <v>131</v>
      </c>
      <c r="BK566" s="211">
        <f>ROUND(I566*H566,2)</f>
        <v>0</v>
      </c>
      <c r="BL566" s="19" t="s">
        <v>130</v>
      </c>
      <c r="BM566" s="210" t="s">
        <v>708</v>
      </c>
    </row>
    <row r="567" s="2" customFormat="1">
      <c r="A567" s="40"/>
      <c r="B567" s="41"/>
      <c r="C567" s="42"/>
      <c r="D567" s="212" t="s">
        <v>133</v>
      </c>
      <c r="E567" s="42"/>
      <c r="F567" s="213" t="s">
        <v>709</v>
      </c>
      <c r="G567" s="42"/>
      <c r="H567" s="42"/>
      <c r="I567" s="214"/>
      <c r="J567" s="42"/>
      <c r="K567" s="42"/>
      <c r="L567" s="46"/>
      <c r="M567" s="215"/>
      <c r="N567" s="216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133</v>
      </c>
      <c r="AU567" s="19" t="s">
        <v>131</v>
      </c>
    </row>
    <row r="568" s="13" customFormat="1">
      <c r="A568" s="13"/>
      <c r="B568" s="217"/>
      <c r="C568" s="218"/>
      <c r="D568" s="219" t="s">
        <v>135</v>
      </c>
      <c r="E568" s="220" t="s">
        <v>19</v>
      </c>
      <c r="F568" s="221" t="s">
        <v>138</v>
      </c>
      <c r="G568" s="218"/>
      <c r="H568" s="220" t="s">
        <v>19</v>
      </c>
      <c r="I568" s="222"/>
      <c r="J568" s="218"/>
      <c r="K568" s="218"/>
      <c r="L568" s="223"/>
      <c r="M568" s="224"/>
      <c r="N568" s="225"/>
      <c r="O568" s="225"/>
      <c r="P568" s="225"/>
      <c r="Q568" s="225"/>
      <c r="R568" s="225"/>
      <c r="S568" s="225"/>
      <c r="T568" s="226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27" t="s">
        <v>135</v>
      </c>
      <c r="AU568" s="227" t="s">
        <v>131</v>
      </c>
      <c r="AV568" s="13" t="s">
        <v>77</v>
      </c>
      <c r="AW568" s="13" t="s">
        <v>33</v>
      </c>
      <c r="AX568" s="13" t="s">
        <v>72</v>
      </c>
      <c r="AY568" s="227" t="s">
        <v>123</v>
      </c>
    </row>
    <row r="569" s="14" customFormat="1">
      <c r="A569" s="14"/>
      <c r="B569" s="228"/>
      <c r="C569" s="229"/>
      <c r="D569" s="219" t="s">
        <v>135</v>
      </c>
      <c r="E569" s="230" t="s">
        <v>19</v>
      </c>
      <c r="F569" s="231" t="s">
        <v>710</v>
      </c>
      <c r="G569" s="229"/>
      <c r="H569" s="232">
        <v>4.5</v>
      </c>
      <c r="I569" s="233"/>
      <c r="J569" s="229"/>
      <c r="K569" s="229"/>
      <c r="L569" s="234"/>
      <c r="M569" s="235"/>
      <c r="N569" s="236"/>
      <c r="O569" s="236"/>
      <c r="P569" s="236"/>
      <c r="Q569" s="236"/>
      <c r="R569" s="236"/>
      <c r="S569" s="236"/>
      <c r="T569" s="237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38" t="s">
        <v>135</v>
      </c>
      <c r="AU569" s="238" t="s">
        <v>131</v>
      </c>
      <c r="AV569" s="14" t="s">
        <v>131</v>
      </c>
      <c r="AW569" s="14" t="s">
        <v>33</v>
      </c>
      <c r="AX569" s="14" t="s">
        <v>77</v>
      </c>
      <c r="AY569" s="238" t="s">
        <v>123</v>
      </c>
    </row>
    <row r="570" s="2" customFormat="1" ht="16.5" customHeight="1">
      <c r="A570" s="40"/>
      <c r="B570" s="41"/>
      <c r="C570" s="199" t="s">
        <v>711</v>
      </c>
      <c r="D570" s="199" t="s">
        <v>125</v>
      </c>
      <c r="E570" s="200" t="s">
        <v>712</v>
      </c>
      <c r="F570" s="201" t="s">
        <v>713</v>
      </c>
      <c r="G570" s="202" t="s">
        <v>128</v>
      </c>
      <c r="H570" s="203">
        <v>389.15499999999997</v>
      </c>
      <c r="I570" s="204"/>
      <c r="J570" s="205">
        <f>ROUND(I570*H570,2)</f>
        <v>0</v>
      </c>
      <c r="K570" s="201" t="s">
        <v>249</v>
      </c>
      <c r="L570" s="46"/>
      <c r="M570" s="206" t="s">
        <v>19</v>
      </c>
      <c r="N570" s="207" t="s">
        <v>44</v>
      </c>
      <c r="O570" s="86"/>
      <c r="P570" s="208">
        <f>O570*H570</f>
        <v>0</v>
      </c>
      <c r="Q570" s="208">
        <v>0</v>
      </c>
      <c r="R570" s="208">
        <f>Q570*H570</f>
        <v>0</v>
      </c>
      <c r="S570" s="208">
        <v>0</v>
      </c>
      <c r="T570" s="209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10" t="s">
        <v>130</v>
      </c>
      <c r="AT570" s="210" t="s">
        <v>125</v>
      </c>
      <c r="AU570" s="210" t="s">
        <v>131</v>
      </c>
      <c r="AY570" s="19" t="s">
        <v>123</v>
      </c>
      <c r="BE570" s="211">
        <f>IF(N570="základní",J570,0)</f>
        <v>0</v>
      </c>
      <c r="BF570" s="211">
        <f>IF(N570="snížená",J570,0)</f>
        <v>0</v>
      </c>
      <c r="BG570" s="211">
        <f>IF(N570="zákl. přenesená",J570,0)</f>
        <v>0</v>
      </c>
      <c r="BH570" s="211">
        <f>IF(N570="sníž. přenesená",J570,0)</f>
        <v>0</v>
      </c>
      <c r="BI570" s="211">
        <f>IF(N570="nulová",J570,0)</f>
        <v>0</v>
      </c>
      <c r="BJ570" s="19" t="s">
        <v>131</v>
      </c>
      <c r="BK570" s="211">
        <f>ROUND(I570*H570,2)</f>
        <v>0</v>
      </c>
      <c r="BL570" s="19" t="s">
        <v>130</v>
      </c>
      <c r="BM570" s="210" t="s">
        <v>714</v>
      </c>
    </row>
    <row r="571" s="2" customFormat="1">
      <c r="A571" s="40"/>
      <c r="B571" s="41"/>
      <c r="C571" s="42"/>
      <c r="D571" s="212" t="s">
        <v>133</v>
      </c>
      <c r="E571" s="42"/>
      <c r="F571" s="213" t="s">
        <v>715</v>
      </c>
      <c r="G571" s="42"/>
      <c r="H571" s="42"/>
      <c r="I571" s="214"/>
      <c r="J571" s="42"/>
      <c r="K571" s="42"/>
      <c r="L571" s="46"/>
      <c r="M571" s="215"/>
      <c r="N571" s="216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133</v>
      </c>
      <c r="AU571" s="19" t="s">
        <v>131</v>
      </c>
    </row>
    <row r="572" s="13" customFormat="1">
      <c r="A572" s="13"/>
      <c r="B572" s="217"/>
      <c r="C572" s="218"/>
      <c r="D572" s="219" t="s">
        <v>135</v>
      </c>
      <c r="E572" s="220" t="s">
        <v>19</v>
      </c>
      <c r="F572" s="221" t="s">
        <v>716</v>
      </c>
      <c r="G572" s="218"/>
      <c r="H572" s="220" t="s">
        <v>19</v>
      </c>
      <c r="I572" s="222"/>
      <c r="J572" s="218"/>
      <c r="K572" s="218"/>
      <c r="L572" s="223"/>
      <c r="M572" s="224"/>
      <c r="N572" s="225"/>
      <c r="O572" s="225"/>
      <c r="P572" s="225"/>
      <c r="Q572" s="225"/>
      <c r="R572" s="225"/>
      <c r="S572" s="225"/>
      <c r="T572" s="22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27" t="s">
        <v>135</v>
      </c>
      <c r="AU572" s="227" t="s">
        <v>131</v>
      </c>
      <c r="AV572" s="13" t="s">
        <v>77</v>
      </c>
      <c r="AW572" s="13" t="s">
        <v>33</v>
      </c>
      <c r="AX572" s="13" t="s">
        <v>72</v>
      </c>
      <c r="AY572" s="227" t="s">
        <v>123</v>
      </c>
    </row>
    <row r="573" s="13" customFormat="1">
      <c r="A573" s="13"/>
      <c r="B573" s="217"/>
      <c r="C573" s="218"/>
      <c r="D573" s="219" t="s">
        <v>135</v>
      </c>
      <c r="E573" s="220" t="s">
        <v>19</v>
      </c>
      <c r="F573" s="221" t="s">
        <v>717</v>
      </c>
      <c r="G573" s="218"/>
      <c r="H573" s="220" t="s">
        <v>19</v>
      </c>
      <c r="I573" s="222"/>
      <c r="J573" s="218"/>
      <c r="K573" s="218"/>
      <c r="L573" s="223"/>
      <c r="M573" s="224"/>
      <c r="N573" s="225"/>
      <c r="O573" s="225"/>
      <c r="P573" s="225"/>
      <c r="Q573" s="225"/>
      <c r="R573" s="225"/>
      <c r="S573" s="225"/>
      <c r="T573" s="22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27" t="s">
        <v>135</v>
      </c>
      <c r="AU573" s="227" t="s">
        <v>131</v>
      </c>
      <c r="AV573" s="13" t="s">
        <v>77</v>
      </c>
      <c r="AW573" s="13" t="s">
        <v>33</v>
      </c>
      <c r="AX573" s="13" t="s">
        <v>72</v>
      </c>
      <c r="AY573" s="227" t="s">
        <v>123</v>
      </c>
    </row>
    <row r="574" s="14" customFormat="1">
      <c r="A574" s="14"/>
      <c r="B574" s="228"/>
      <c r="C574" s="229"/>
      <c r="D574" s="219" t="s">
        <v>135</v>
      </c>
      <c r="E574" s="230" t="s">
        <v>19</v>
      </c>
      <c r="F574" s="231" t="s">
        <v>718</v>
      </c>
      <c r="G574" s="229"/>
      <c r="H574" s="232">
        <v>3.3149999999999999</v>
      </c>
      <c r="I574" s="233"/>
      <c r="J574" s="229"/>
      <c r="K574" s="229"/>
      <c r="L574" s="234"/>
      <c r="M574" s="235"/>
      <c r="N574" s="236"/>
      <c r="O574" s="236"/>
      <c r="P574" s="236"/>
      <c r="Q574" s="236"/>
      <c r="R574" s="236"/>
      <c r="S574" s="236"/>
      <c r="T574" s="237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38" t="s">
        <v>135</v>
      </c>
      <c r="AU574" s="238" t="s">
        <v>131</v>
      </c>
      <c r="AV574" s="14" t="s">
        <v>131</v>
      </c>
      <c r="AW574" s="14" t="s">
        <v>33</v>
      </c>
      <c r="AX574" s="14" t="s">
        <v>72</v>
      </c>
      <c r="AY574" s="238" t="s">
        <v>123</v>
      </c>
    </row>
    <row r="575" s="13" customFormat="1">
      <c r="A575" s="13"/>
      <c r="B575" s="217"/>
      <c r="C575" s="218"/>
      <c r="D575" s="219" t="s">
        <v>135</v>
      </c>
      <c r="E575" s="220" t="s">
        <v>19</v>
      </c>
      <c r="F575" s="221" t="s">
        <v>719</v>
      </c>
      <c r="G575" s="218"/>
      <c r="H575" s="220" t="s">
        <v>19</v>
      </c>
      <c r="I575" s="222"/>
      <c r="J575" s="218"/>
      <c r="K575" s="218"/>
      <c r="L575" s="223"/>
      <c r="M575" s="224"/>
      <c r="N575" s="225"/>
      <c r="O575" s="225"/>
      <c r="P575" s="225"/>
      <c r="Q575" s="225"/>
      <c r="R575" s="225"/>
      <c r="S575" s="225"/>
      <c r="T575" s="226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27" t="s">
        <v>135</v>
      </c>
      <c r="AU575" s="227" t="s">
        <v>131</v>
      </c>
      <c r="AV575" s="13" t="s">
        <v>77</v>
      </c>
      <c r="AW575" s="13" t="s">
        <v>33</v>
      </c>
      <c r="AX575" s="13" t="s">
        <v>72</v>
      </c>
      <c r="AY575" s="227" t="s">
        <v>123</v>
      </c>
    </row>
    <row r="576" s="14" customFormat="1">
      <c r="A576" s="14"/>
      <c r="B576" s="228"/>
      <c r="C576" s="229"/>
      <c r="D576" s="219" t="s">
        <v>135</v>
      </c>
      <c r="E576" s="230" t="s">
        <v>19</v>
      </c>
      <c r="F576" s="231" t="s">
        <v>720</v>
      </c>
      <c r="G576" s="229"/>
      <c r="H576" s="232">
        <v>385.83999999999998</v>
      </c>
      <c r="I576" s="233"/>
      <c r="J576" s="229"/>
      <c r="K576" s="229"/>
      <c r="L576" s="234"/>
      <c r="M576" s="235"/>
      <c r="N576" s="236"/>
      <c r="O576" s="236"/>
      <c r="P576" s="236"/>
      <c r="Q576" s="236"/>
      <c r="R576" s="236"/>
      <c r="S576" s="236"/>
      <c r="T576" s="237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38" t="s">
        <v>135</v>
      </c>
      <c r="AU576" s="238" t="s">
        <v>131</v>
      </c>
      <c r="AV576" s="14" t="s">
        <v>131</v>
      </c>
      <c r="AW576" s="14" t="s">
        <v>33</v>
      </c>
      <c r="AX576" s="14" t="s">
        <v>72</v>
      </c>
      <c r="AY576" s="238" t="s">
        <v>123</v>
      </c>
    </row>
    <row r="577" s="15" customFormat="1">
      <c r="A577" s="15"/>
      <c r="B577" s="239"/>
      <c r="C577" s="240"/>
      <c r="D577" s="219" t="s">
        <v>135</v>
      </c>
      <c r="E577" s="241" t="s">
        <v>19</v>
      </c>
      <c r="F577" s="242" t="s">
        <v>140</v>
      </c>
      <c r="G577" s="240"/>
      <c r="H577" s="243">
        <v>389.15499999999997</v>
      </c>
      <c r="I577" s="244"/>
      <c r="J577" s="240"/>
      <c r="K577" s="240"/>
      <c r="L577" s="245"/>
      <c r="M577" s="246"/>
      <c r="N577" s="247"/>
      <c r="O577" s="247"/>
      <c r="P577" s="247"/>
      <c r="Q577" s="247"/>
      <c r="R577" s="247"/>
      <c r="S577" s="247"/>
      <c r="T577" s="248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49" t="s">
        <v>135</v>
      </c>
      <c r="AU577" s="249" t="s">
        <v>131</v>
      </c>
      <c r="AV577" s="15" t="s">
        <v>130</v>
      </c>
      <c r="AW577" s="15" t="s">
        <v>33</v>
      </c>
      <c r="AX577" s="15" t="s">
        <v>77</v>
      </c>
      <c r="AY577" s="249" t="s">
        <v>123</v>
      </c>
    </row>
    <row r="578" s="2" customFormat="1" ht="24.15" customHeight="1">
      <c r="A578" s="40"/>
      <c r="B578" s="41"/>
      <c r="C578" s="199" t="s">
        <v>721</v>
      </c>
      <c r="D578" s="199" t="s">
        <v>125</v>
      </c>
      <c r="E578" s="200" t="s">
        <v>722</v>
      </c>
      <c r="F578" s="201" t="s">
        <v>723</v>
      </c>
      <c r="G578" s="202" t="s">
        <v>128</v>
      </c>
      <c r="H578" s="203">
        <v>36.719999999999999</v>
      </c>
      <c r="I578" s="204"/>
      <c r="J578" s="205">
        <f>ROUND(I578*H578,2)</f>
        <v>0</v>
      </c>
      <c r="K578" s="201" t="s">
        <v>249</v>
      </c>
      <c r="L578" s="46"/>
      <c r="M578" s="206" t="s">
        <v>19</v>
      </c>
      <c r="N578" s="207" t="s">
        <v>44</v>
      </c>
      <c r="O578" s="86"/>
      <c r="P578" s="208">
        <f>O578*H578</f>
        <v>0</v>
      </c>
      <c r="Q578" s="208">
        <v>0</v>
      </c>
      <c r="R578" s="208">
        <f>Q578*H578</f>
        <v>0</v>
      </c>
      <c r="S578" s="208">
        <v>0.037999999999999999</v>
      </c>
      <c r="T578" s="209">
        <f>S578*H578</f>
        <v>1.3953599999999999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0" t="s">
        <v>130</v>
      </c>
      <c r="AT578" s="210" t="s">
        <v>125</v>
      </c>
      <c r="AU578" s="210" t="s">
        <v>131</v>
      </c>
      <c r="AY578" s="19" t="s">
        <v>123</v>
      </c>
      <c r="BE578" s="211">
        <f>IF(N578="základní",J578,0)</f>
        <v>0</v>
      </c>
      <c r="BF578" s="211">
        <f>IF(N578="snížená",J578,0)</f>
        <v>0</v>
      </c>
      <c r="BG578" s="211">
        <f>IF(N578="zákl. přenesená",J578,0)</f>
        <v>0</v>
      </c>
      <c r="BH578" s="211">
        <f>IF(N578="sníž. přenesená",J578,0)</f>
        <v>0</v>
      </c>
      <c r="BI578" s="211">
        <f>IF(N578="nulová",J578,0)</f>
        <v>0</v>
      </c>
      <c r="BJ578" s="19" t="s">
        <v>131</v>
      </c>
      <c r="BK578" s="211">
        <f>ROUND(I578*H578,2)</f>
        <v>0</v>
      </c>
      <c r="BL578" s="19" t="s">
        <v>130</v>
      </c>
      <c r="BM578" s="210" t="s">
        <v>724</v>
      </c>
    </row>
    <row r="579" s="2" customFormat="1">
      <c r="A579" s="40"/>
      <c r="B579" s="41"/>
      <c r="C579" s="42"/>
      <c r="D579" s="212" t="s">
        <v>133</v>
      </c>
      <c r="E579" s="42"/>
      <c r="F579" s="213" t="s">
        <v>725</v>
      </c>
      <c r="G579" s="42"/>
      <c r="H579" s="42"/>
      <c r="I579" s="214"/>
      <c r="J579" s="42"/>
      <c r="K579" s="42"/>
      <c r="L579" s="46"/>
      <c r="M579" s="215"/>
      <c r="N579" s="216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133</v>
      </c>
      <c r="AU579" s="19" t="s">
        <v>131</v>
      </c>
    </row>
    <row r="580" s="14" customFormat="1">
      <c r="A580" s="14"/>
      <c r="B580" s="228"/>
      <c r="C580" s="229"/>
      <c r="D580" s="219" t="s">
        <v>135</v>
      </c>
      <c r="E580" s="230" t="s">
        <v>19</v>
      </c>
      <c r="F580" s="231" t="s">
        <v>726</v>
      </c>
      <c r="G580" s="229"/>
      <c r="H580" s="232">
        <v>35.280000000000001</v>
      </c>
      <c r="I580" s="233"/>
      <c r="J580" s="229"/>
      <c r="K580" s="229"/>
      <c r="L580" s="234"/>
      <c r="M580" s="235"/>
      <c r="N580" s="236"/>
      <c r="O580" s="236"/>
      <c r="P580" s="236"/>
      <c r="Q580" s="236"/>
      <c r="R580" s="236"/>
      <c r="S580" s="236"/>
      <c r="T580" s="237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38" t="s">
        <v>135</v>
      </c>
      <c r="AU580" s="238" t="s">
        <v>131</v>
      </c>
      <c r="AV580" s="14" t="s">
        <v>131</v>
      </c>
      <c r="AW580" s="14" t="s">
        <v>33</v>
      </c>
      <c r="AX580" s="14" t="s">
        <v>72</v>
      </c>
      <c r="AY580" s="238" t="s">
        <v>123</v>
      </c>
    </row>
    <row r="581" s="14" customFormat="1">
      <c r="A581" s="14"/>
      <c r="B581" s="228"/>
      <c r="C581" s="229"/>
      <c r="D581" s="219" t="s">
        <v>135</v>
      </c>
      <c r="E581" s="230" t="s">
        <v>19</v>
      </c>
      <c r="F581" s="231" t="s">
        <v>356</v>
      </c>
      <c r="G581" s="229"/>
      <c r="H581" s="232">
        <v>1.44</v>
      </c>
      <c r="I581" s="233"/>
      <c r="J581" s="229"/>
      <c r="K581" s="229"/>
      <c r="L581" s="234"/>
      <c r="M581" s="235"/>
      <c r="N581" s="236"/>
      <c r="O581" s="236"/>
      <c r="P581" s="236"/>
      <c r="Q581" s="236"/>
      <c r="R581" s="236"/>
      <c r="S581" s="236"/>
      <c r="T581" s="237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38" t="s">
        <v>135</v>
      </c>
      <c r="AU581" s="238" t="s">
        <v>131</v>
      </c>
      <c r="AV581" s="14" t="s">
        <v>131</v>
      </c>
      <c r="AW581" s="14" t="s">
        <v>33</v>
      </c>
      <c r="AX581" s="14" t="s">
        <v>72</v>
      </c>
      <c r="AY581" s="238" t="s">
        <v>123</v>
      </c>
    </row>
    <row r="582" s="15" customFormat="1">
      <c r="A582" s="15"/>
      <c r="B582" s="239"/>
      <c r="C582" s="240"/>
      <c r="D582" s="219" t="s">
        <v>135</v>
      </c>
      <c r="E582" s="241" t="s">
        <v>19</v>
      </c>
      <c r="F582" s="242" t="s">
        <v>140</v>
      </c>
      <c r="G582" s="240"/>
      <c r="H582" s="243">
        <v>36.719999999999999</v>
      </c>
      <c r="I582" s="244"/>
      <c r="J582" s="240"/>
      <c r="K582" s="240"/>
      <c r="L582" s="245"/>
      <c r="M582" s="246"/>
      <c r="N582" s="247"/>
      <c r="O582" s="247"/>
      <c r="P582" s="247"/>
      <c r="Q582" s="247"/>
      <c r="R582" s="247"/>
      <c r="S582" s="247"/>
      <c r="T582" s="248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49" t="s">
        <v>135</v>
      </c>
      <c r="AU582" s="249" t="s">
        <v>131</v>
      </c>
      <c r="AV582" s="15" t="s">
        <v>130</v>
      </c>
      <c r="AW582" s="15" t="s">
        <v>33</v>
      </c>
      <c r="AX582" s="15" t="s">
        <v>77</v>
      </c>
      <c r="AY582" s="249" t="s">
        <v>123</v>
      </c>
    </row>
    <row r="583" s="2" customFormat="1" ht="24.15" customHeight="1">
      <c r="A583" s="40"/>
      <c r="B583" s="41"/>
      <c r="C583" s="199" t="s">
        <v>727</v>
      </c>
      <c r="D583" s="199" t="s">
        <v>125</v>
      </c>
      <c r="E583" s="200" t="s">
        <v>728</v>
      </c>
      <c r="F583" s="201" t="s">
        <v>729</v>
      </c>
      <c r="G583" s="202" t="s">
        <v>128</v>
      </c>
      <c r="H583" s="203">
        <v>14.4</v>
      </c>
      <c r="I583" s="204"/>
      <c r="J583" s="205">
        <f>ROUND(I583*H583,2)</f>
        <v>0</v>
      </c>
      <c r="K583" s="201" t="s">
        <v>249</v>
      </c>
      <c r="L583" s="46"/>
      <c r="M583" s="206" t="s">
        <v>19</v>
      </c>
      <c r="N583" s="207" t="s">
        <v>44</v>
      </c>
      <c r="O583" s="86"/>
      <c r="P583" s="208">
        <f>O583*H583</f>
        <v>0</v>
      </c>
      <c r="Q583" s="208">
        <v>0</v>
      </c>
      <c r="R583" s="208">
        <f>Q583*H583</f>
        <v>0</v>
      </c>
      <c r="S583" s="208">
        <v>0.032000000000000001</v>
      </c>
      <c r="T583" s="209">
        <f>S583*H583</f>
        <v>0.46080000000000004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10" t="s">
        <v>130</v>
      </c>
      <c r="AT583" s="210" t="s">
        <v>125</v>
      </c>
      <c r="AU583" s="210" t="s">
        <v>131</v>
      </c>
      <c r="AY583" s="19" t="s">
        <v>123</v>
      </c>
      <c r="BE583" s="211">
        <f>IF(N583="základní",J583,0)</f>
        <v>0</v>
      </c>
      <c r="BF583" s="211">
        <f>IF(N583="snížená",J583,0)</f>
        <v>0</v>
      </c>
      <c r="BG583" s="211">
        <f>IF(N583="zákl. přenesená",J583,0)</f>
        <v>0</v>
      </c>
      <c r="BH583" s="211">
        <f>IF(N583="sníž. přenesená",J583,0)</f>
        <v>0</v>
      </c>
      <c r="BI583" s="211">
        <f>IF(N583="nulová",J583,0)</f>
        <v>0</v>
      </c>
      <c r="BJ583" s="19" t="s">
        <v>131</v>
      </c>
      <c r="BK583" s="211">
        <f>ROUND(I583*H583,2)</f>
        <v>0</v>
      </c>
      <c r="BL583" s="19" t="s">
        <v>130</v>
      </c>
      <c r="BM583" s="210" t="s">
        <v>730</v>
      </c>
    </row>
    <row r="584" s="2" customFormat="1">
      <c r="A584" s="40"/>
      <c r="B584" s="41"/>
      <c r="C584" s="42"/>
      <c r="D584" s="212" t="s">
        <v>133</v>
      </c>
      <c r="E584" s="42"/>
      <c r="F584" s="213" t="s">
        <v>731</v>
      </c>
      <c r="G584" s="42"/>
      <c r="H584" s="42"/>
      <c r="I584" s="214"/>
      <c r="J584" s="42"/>
      <c r="K584" s="42"/>
      <c r="L584" s="46"/>
      <c r="M584" s="215"/>
      <c r="N584" s="216"/>
      <c r="O584" s="86"/>
      <c r="P584" s="86"/>
      <c r="Q584" s="86"/>
      <c r="R584" s="86"/>
      <c r="S584" s="86"/>
      <c r="T584" s="87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T584" s="19" t="s">
        <v>133</v>
      </c>
      <c r="AU584" s="19" t="s">
        <v>131</v>
      </c>
    </row>
    <row r="585" s="14" customFormat="1">
      <c r="A585" s="14"/>
      <c r="B585" s="228"/>
      <c r="C585" s="229"/>
      <c r="D585" s="219" t="s">
        <v>135</v>
      </c>
      <c r="E585" s="230" t="s">
        <v>19</v>
      </c>
      <c r="F585" s="231" t="s">
        <v>732</v>
      </c>
      <c r="G585" s="229"/>
      <c r="H585" s="232">
        <v>14.4</v>
      </c>
      <c r="I585" s="233"/>
      <c r="J585" s="229"/>
      <c r="K585" s="229"/>
      <c r="L585" s="234"/>
      <c r="M585" s="235"/>
      <c r="N585" s="236"/>
      <c r="O585" s="236"/>
      <c r="P585" s="236"/>
      <c r="Q585" s="236"/>
      <c r="R585" s="236"/>
      <c r="S585" s="236"/>
      <c r="T585" s="237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38" t="s">
        <v>135</v>
      </c>
      <c r="AU585" s="238" t="s">
        <v>131</v>
      </c>
      <c r="AV585" s="14" t="s">
        <v>131</v>
      </c>
      <c r="AW585" s="14" t="s">
        <v>33</v>
      </c>
      <c r="AX585" s="14" t="s">
        <v>77</v>
      </c>
      <c r="AY585" s="238" t="s">
        <v>123</v>
      </c>
    </row>
    <row r="586" s="2" customFormat="1" ht="24.15" customHeight="1">
      <c r="A586" s="40"/>
      <c r="B586" s="41"/>
      <c r="C586" s="199" t="s">
        <v>733</v>
      </c>
      <c r="D586" s="199" t="s">
        <v>125</v>
      </c>
      <c r="E586" s="200" t="s">
        <v>734</v>
      </c>
      <c r="F586" s="201" t="s">
        <v>735</v>
      </c>
      <c r="G586" s="202" t="s">
        <v>128</v>
      </c>
      <c r="H586" s="203">
        <v>1.6000000000000001</v>
      </c>
      <c r="I586" s="204"/>
      <c r="J586" s="205">
        <f>ROUND(I586*H586,2)</f>
        <v>0</v>
      </c>
      <c r="K586" s="201" t="s">
        <v>249</v>
      </c>
      <c r="L586" s="46"/>
      <c r="M586" s="206" t="s">
        <v>19</v>
      </c>
      <c r="N586" s="207" t="s">
        <v>44</v>
      </c>
      <c r="O586" s="86"/>
      <c r="P586" s="208">
        <f>O586*H586</f>
        <v>0</v>
      </c>
      <c r="Q586" s="208">
        <v>0</v>
      </c>
      <c r="R586" s="208">
        <f>Q586*H586</f>
        <v>0</v>
      </c>
      <c r="S586" s="208">
        <v>0.087999999999999995</v>
      </c>
      <c r="T586" s="209">
        <f>S586*H586</f>
        <v>0.14080000000000001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10" t="s">
        <v>130</v>
      </c>
      <c r="AT586" s="210" t="s">
        <v>125</v>
      </c>
      <c r="AU586" s="210" t="s">
        <v>131</v>
      </c>
      <c r="AY586" s="19" t="s">
        <v>123</v>
      </c>
      <c r="BE586" s="211">
        <f>IF(N586="základní",J586,0)</f>
        <v>0</v>
      </c>
      <c r="BF586" s="211">
        <f>IF(N586="snížená",J586,0)</f>
        <v>0</v>
      </c>
      <c r="BG586" s="211">
        <f>IF(N586="zákl. přenesená",J586,0)</f>
        <v>0</v>
      </c>
      <c r="BH586" s="211">
        <f>IF(N586="sníž. přenesená",J586,0)</f>
        <v>0</v>
      </c>
      <c r="BI586" s="211">
        <f>IF(N586="nulová",J586,0)</f>
        <v>0</v>
      </c>
      <c r="BJ586" s="19" t="s">
        <v>131</v>
      </c>
      <c r="BK586" s="211">
        <f>ROUND(I586*H586,2)</f>
        <v>0</v>
      </c>
      <c r="BL586" s="19" t="s">
        <v>130</v>
      </c>
      <c r="BM586" s="210" t="s">
        <v>736</v>
      </c>
    </row>
    <row r="587" s="2" customFormat="1">
      <c r="A587" s="40"/>
      <c r="B587" s="41"/>
      <c r="C587" s="42"/>
      <c r="D587" s="212" t="s">
        <v>133</v>
      </c>
      <c r="E587" s="42"/>
      <c r="F587" s="213" t="s">
        <v>737</v>
      </c>
      <c r="G587" s="42"/>
      <c r="H587" s="42"/>
      <c r="I587" s="214"/>
      <c r="J587" s="42"/>
      <c r="K587" s="42"/>
      <c r="L587" s="46"/>
      <c r="M587" s="215"/>
      <c r="N587" s="216"/>
      <c r="O587" s="86"/>
      <c r="P587" s="86"/>
      <c r="Q587" s="86"/>
      <c r="R587" s="86"/>
      <c r="S587" s="86"/>
      <c r="T587" s="87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T587" s="19" t="s">
        <v>133</v>
      </c>
      <c r="AU587" s="19" t="s">
        <v>131</v>
      </c>
    </row>
    <row r="588" s="14" customFormat="1">
      <c r="A588" s="14"/>
      <c r="B588" s="228"/>
      <c r="C588" s="229"/>
      <c r="D588" s="219" t="s">
        <v>135</v>
      </c>
      <c r="E588" s="230" t="s">
        <v>19</v>
      </c>
      <c r="F588" s="231" t="s">
        <v>738</v>
      </c>
      <c r="G588" s="229"/>
      <c r="H588" s="232">
        <v>1.6000000000000001</v>
      </c>
      <c r="I588" s="233"/>
      <c r="J588" s="229"/>
      <c r="K588" s="229"/>
      <c r="L588" s="234"/>
      <c r="M588" s="235"/>
      <c r="N588" s="236"/>
      <c r="O588" s="236"/>
      <c r="P588" s="236"/>
      <c r="Q588" s="236"/>
      <c r="R588" s="236"/>
      <c r="S588" s="236"/>
      <c r="T588" s="237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38" t="s">
        <v>135</v>
      </c>
      <c r="AU588" s="238" t="s">
        <v>131</v>
      </c>
      <c r="AV588" s="14" t="s">
        <v>131</v>
      </c>
      <c r="AW588" s="14" t="s">
        <v>33</v>
      </c>
      <c r="AX588" s="14" t="s">
        <v>77</v>
      </c>
      <c r="AY588" s="238" t="s">
        <v>123</v>
      </c>
    </row>
    <row r="589" s="2" customFormat="1" ht="24.15" customHeight="1">
      <c r="A589" s="40"/>
      <c r="B589" s="41"/>
      <c r="C589" s="199" t="s">
        <v>739</v>
      </c>
      <c r="D589" s="199" t="s">
        <v>125</v>
      </c>
      <c r="E589" s="200" t="s">
        <v>740</v>
      </c>
      <c r="F589" s="201" t="s">
        <v>741</v>
      </c>
      <c r="G589" s="202" t="s">
        <v>128</v>
      </c>
      <c r="H589" s="203">
        <v>19.539999999999999</v>
      </c>
      <c r="I589" s="204"/>
      <c r="J589" s="205">
        <f>ROUND(I589*H589,2)</f>
        <v>0</v>
      </c>
      <c r="K589" s="201" t="s">
        <v>249</v>
      </c>
      <c r="L589" s="46"/>
      <c r="M589" s="206" t="s">
        <v>19</v>
      </c>
      <c r="N589" s="207" t="s">
        <v>44</v>
      </c>
      <c r="O589" s="86"/>
      <c r="P589" s="208">
        <f>O589*H589</f>
        <v>0</v>
      </c>
      <c r="Q589" s="208">
        <v>0</v>
      </c>
      <c r="R589" s="208">
        <f>Q589*H589</f>
        <v>0</v>
      </c>
      <c r="S589" s="208">
        <v>0.063</v>
      </c>
      <c r="T589" s="209">
        <f>S589*H589</f>
        <v>1.23102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10" t="s">
        <v>130</v>
      </c>
      <c r="AT589" s="210" t="s">
        <v>125</v>
      </c>
      <c r="AU589" s="210" t="s">
        <v>131</v>
      </c>
      <c r="AY589" s="19" t="s">
        <v>123</v>
      </c>
      <c r="BE589" s="211">
        <f>IF(N589="základní",J589,0)</f>
        <v>0</v>
      </c>
      <c r="BF589" s="211">
        <f>IF(N589="snížená",J589,0)</f>
        <v>0</v>
      </c>
      <c r="BG589" s="211">
        <f>IF(N589="zákl. přenesená",J589,0)</f>
        <v>0</v>
      </c>
      <c r="BH589" s="211">
        <f>IF(N589="sníž. přenesená",J589,0)</f>
        <v>0</v>
      </c>
      <c r="BI589" s="211">
        <f>IF(N589="nulová",J589,0)</f>
        <v>0</v>
      </c>
      <c r="BJ589" s="19" t="s">
        <v>131</v>
      </c>
      <c r="BK589" s="211">
        <f>ROUND(I589*H589,2)</f>
        <v>0</v>
      </c>
      <c r="BL589" s="19" t="s">
        <v>130</v>
      </c>
      <c r="BM589" s="210" t="s">
        <v>742</v>
      </c>
    </row>
    <row r="590" s="2" customFormat="1">
      <c r="A590" s="40"/>
      <c r="B590" s="41"/>
      <c r="C590" s="42"/>
      <c r="D590" s="212" t="s">
        <v>133</v>
      </c>
      <c r="E590" s="42"/>
      <c r="F590" s="213" t="s">
        <v>743</v>
      </c>
      <c r="G590" s="42"/>
      <c r="H590" s="42"/>
      <c r="I590" s="214"/>
      <c r="J590" s="42"/>
      <c r="K590" s="42"/>
      <c r="L590" s="46"/>
      <c r="M590" s="215"/>
      <c r="N590" s="216"/>
      <c r="O590" s="86"/>
      <c r="P590" s="86"/>
      <c r="Q590" s="86"/>
      <c r="R590" s="86"/>
      <c r="S590" s="86"/>
      <c r="T590" s="87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T590" s="19" t="s">
        <v>133</v>
      </c>
      <c r="AU590" s="19" t="s">
        <v>131</v>
      </c>
    </row>
    <row r="591" s="14" customFormat="1">
      <c r="A591" s="14"/>
      <c r="B591" s="228"/>
      <c r="C591" s="229"/>
      <c r="D591" s="219" t="s">
        <v>135</v>
      </c>
      <c r="E591" s="230" t="s">
        <v>19</v>
      </c>
      <c r="F591" s="231" t="s">
        <v>744</v>
      </c>
      <c r="G591" s="229"/>
      <c r="H591" s="232">
        <v>3.8999999999999999</v>
      </c>
      <c r="I591" s="233"/>
      <c r="J591" s="229"/>
      <c r="K591" s="229"/>
      <c r="L591" s="234"/>
      <c r="M591" s="235"/>
      <c r="N591" s="236"/>
      <c r="O591" s="236"/>
      <c r="P591" s="236"/>
      <c r="Q591" s="236"/>
      <c r="R591" s="236"/>
      <c r="S591" s="236"/>
      <c r="T591" s="237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38" t="s">
        <v>135</v>
      </c>
      <c r="AU591" s="238" t="s">
        <v>131</v>
      </c>
      <c r="AV591" s="14" t="s">
        <v>131</v>
      </c>
      <c r="AW591" s="14" t="s">
        <v>33</v>
      </c>
      <c r="AX591" s="14" t="s">
        <v>72</v>
      </c>
      <c r="AY591" s="238" t="s">
        <v>123</v>
      </c>
    </row>
    <row r="592" s="14" customFormat="1">
      <c r="A592" s="14"/>
      <c r="B592" s="228"/>
      <c r="C592" s="229"/>
      <c r="D592" s="219" t="s">
        <v>135</v>
      </c>
      <c r="E592" s="230" t="s">
        <v>19</v>
      </c>
      <c r="F592" s="231" t="s">
        <v>745</v>
      </c>
      <c r="G592" s="229"/>
      <c r="H592" s="232">
        <v>3.6800000000000002</v>
      </c>
      <c r="I592" s="233"/>
      <c r="J592" s="229"/>
      <c r="K592" s="229"/>
      <c r="L592" s="234"/>
      <c r="M592" s="235"/>
      <c r="N592" s="236"/>
      <c r="O592" s="236"/>
      <c r="P592" s="236"/>
      <c r="Q592" s="236"/>
      <c r="R592" s="236"/>
      <c r="S592" s="236"/>
      <c r="T592" s="237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38" t="s">
        <v>135</v>
      </c>
      <c r="AU592" s="238" t="s">
        <v>131</v>
      </c>
      <c r="AV592" s="14" t="s">
        <v>131</v>
      </c>
      <c r="AW592" s="14" t="s">
        <v>33</v>
      </c>
      <c r="AX592" s="14" t="s">
        <v>72</v>
      </c>
      <c r="AY592" s="238" t="s">
        <v>123</v>
      </c>
    </row>
    <row r="593" s="14" customFormat="1">
      <c r="A593" s="14"/>
      <c r="B593" s="228"/>
      <c r="C593" s="229"/>
      <c r="D593" s="219" t="s">
        <v>135</v>
      </c>
      <c r="E593" s="230" t="s">
        <v>19</v>
      </c>
      <c r="F593" s="231" t="s">
        <v>746</v>
      </c>
      <c r="G593" s="229"/>
      <c r="H593" s="232">
        <v>11.960000000000001</v>
      </c>
      <c r="I593" s="233"/>
      <c r="J593" s="229"/>
      <c r="K593" s="229"/>
      <c r="L593" s="234"/>
      <c r="M593" s="235"/>
      <c r="N593" s="236"/>
      <c r="O593" s="236"/>
      <c r="P593" s="236"/>
      <c r="Q593" s="236"/>
      <c r="R593" s="236"/>
      <c r="S593" s="236"/>
      <c r="T593" s="237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38" t="s">
        <v>135</v>
      </c>
      <c r="AU593" s="238" t="s">
        <v>131</v>
      </c>
      <c r="AV593" s="14" t="s">
        <v>131</v>
      </c>
      <c r="AW593" s="14" t="s">
        <v>33</v>
      </c>
      <c r="AX593" s="14" t="s">
        <v>72</v>
      </c>
      <c r="AY593" s="238" t="s">
        <v>123</v>
      </c>
    </row>
    <row r="594" s="15" customFormat="1">
      <c r="A594" s="15"/>
      <c r="B594" s="239"/>
      <c r="C594" s="240"/>
      <c r="D594" s="219" t="s">
        <v>135</v>
      </c>
      <c r="E594" s="241" t="s">
        <v>19</v>
      </c>
      <c r="F594" s="242" t="s">
        <v>140</v>
      </c>
      <c r="G594" s="240"/>
      <c r="H594" s="243">
        <v>19.539999999999999</v>
      </c>
      <c r="I594" s="244"/>
      <c r="J594" s="240"/>
      <c r="K594" s="240"/>
      <c r="L594" s="245"/>
      <c r="M594" s="246"/>
      <c r="N594" s="247"/>
      <c r="O594" s="247"/>
      <c r="P594" s="247"/>
      <c r="Q594" s="247"/>
      <c r="R594" s="247"/>
      <c r="S594" s="247"/>
      <c r="T594" s="248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49" t="s">
        <v>135</v>
      </c>
      <c r="AU594" s="249" t="s">
        <v>131</v>
      </c>
      <c r="AV594" s="15" t="s">
        <v>130</v>
      </c>
      <c r="AW594" s="15" t="s">
        <v>33</v>
      </c>
      <c r="AX594" s="15" t="s">
        <v>77</v>
      </c>
      <c r="AY594" s="249" t="s">
        <v>123</v>
      </c>
    </row>
    <row r="595" s="2" customFormat="1" ht="24.15" customHeight="1">
      <c r="A595" s="40"/>
      <c r="B595" s="41"/>
      <c r="C595" s="199" t="s">
        <v>747</v>
      </c>
      <c r="D595" s="199" t="s">
        <v>125</v>
      </c>
      <c r="E595" s="200" t="s">
        <v>748</v>
      </c>
      <c r="F595" s="201" t="s">
        <v>749</v>
      </c>
      <c r="G595" s="202" t="s">
        <v>128</v>
      </c>
      <c r="H595" s="203">
        <v>55.740000000000002</v>
      </c>
      <c r="I595" s="204"/>
      <c r="J595" s="205">
        <f>ROUND(I595*H595,2)</f>
        <v>0</v>
      </c>
      <c r="K595" s="201" t="s">
        <v>19</v>
      </c>
      <c r="L595" s="46"/>
      <c r="M595" s="206" t="s">
        <v>19</v>
      </c>
      <c r="N595" s="207" t="s">
        <v>44</v>
      </c>
      <c r="O595" s="86"/>
      <c r="P595" s="208">
        <f>O595*H595</f>
        <v>0</v>
      </c>
      <c r="Q595" s="208">
        <v>0</v>
      </c>
      <c r="R595" s="208">
        <f>Q595*H595</f>
        <v>0</v>
      </c>
      <c r="S595" s="208">
        <v>0</v>
      </c>
      <c r="T595" s="209">
        <f>S595*H595</f>
        <v>0</v>
      </c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10" t="s">
        <v>130</v>
      </c>
      <c r="AT595" s="210" t="s">
        <v>125</v>
      </c>
      <c r="AU595" s="210" t="s">
        <v>131</v>
      </c>
      <c r="AY595" s="19" t="s">
        <v>123</v>
      </c>
      <c r="BE595" s="211">
        <f>IF(N595="základní",J595,0)</f>
        <v>0</v>
      </c>
      <c r="BF595" s="211">
        <f>IF(N595="snížená",J595,0)</f>
        <v>0</v>
      </c>
      <c r="BG595" s="211">
        <f>IF(N595="zákl. přenesená",J595,0)</f>
        <v>0</v>
      </c>
      <c r="BH595" s="211">
        <f>IF(N595="sníž. přenesená",J595,0)</f>
        <v>0</v>
      </c>
      <c r="BI595" s="211">
        <f>IF(N595="nulová",J595,0)</f>
        <v>0</v>
      </c>
      <c r="BJ595" s="19" t="s">
        <v>131</v>
      </c>
      <c r="BK595" s="211">
        <f>ROUND(I595*H595,2)</f>
        <v>0</v>
      </c>
      <c r="BL595" s="19" t="s">
        <v>130</v>
      </c>
      <c r="BM595" s="210" t="s">
        <v>750</v>
      </c>
    </row>
    <row r="596" s="14" customFormat="1">
      <c r="A596" s="14"/>
      <c r="B596" s="228"/>
      <c r="C596" s="229"/>
      <c r="D596" s="219" t="s">
        <v>135</v>
      </c>
      <c r="E596" s="230" t="s">
        <v>19</v>
      </c>
      <c r="F596" s="231" t="s">
        <v>347</v>
      </c>
      <c r="G596" s="229"/>
      <c r="H596" s="232">
        <v>1.8</v>
      </c>
      <c r="I596" s="233"/>
      <c r="J596" s="229"/>
      <c r="K596" s="229"/>
      <c r="L596" s="234"/>
      <c r="M596" s="235"/>
      <c r="N596" s="236"/>
      <c r="O596" s="236"/>
      <c r="P596" s="236"/>
      <c r="Q596" s="236"/>
      <c r="R596" s="236"/>
      <c r="S596" s="236"/>
      <c r="T596" s="237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38" t="s">
        <v>135</v>
      </c>
      <c r="AU596" s="238" t="s">
        <v>131</v>
      </c>
      <c r="AV596" s="14" t="s">
        <v>131</v>
      </c>
      <c r="AW596" s="14" t="s">
        <v>33</v>
      </c>
      <c r="AX596" s="14" t="s">
        <v>72</v>
      </c>
      <c r="AY596" s="238" t="s">
        <v>123</v>
      </c>
    </row>
    <row r="597" s="14" customFormat="1">
      <c r="A597" s="14"/>
      <c r="B597" s="228"/>
      <c r="C597" s="229"/>
      <c r="D597" s="219" t="s">
        <v>135</v>
      </c>
      <c r="E597" s="230" t="s">
        <v>19</v>
      </c>
      <c r="F597" s="231" t="s">
        <v>348</v>
      </c>
      <c r="G597" s="229"/>
      <c r="H597" s="232">
        <v>10.800000000000001</v>
      </c>
      <c r="I597" s="233"/>
      <c r="J597" s="229"/>
      <c r="K597" s="229"/>
      <c r="L597" s="234"/>
      <c r="M597" s="235"/>
      <c r="N597" s="236"/>
      <c r="O597" s="236"/>
      <c r="P597" s="236"/>
      <c r="Q597" s="236"/>
      <c r="R597" s="236"/>
      <c r="S597" s="236"/>
      <c r="T597" s="237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38" t="s">
        <v>135</v>
      </c>
      <c r="AU597" s="238" t="s">
        <v>131</v>
      </c>
      <c r="AV597" s="14" t="s">
        <v>131</v>
      </c>
      <c r="AW597" s="14" t="s">
        <v>33</v>
      </c>
      <c r="AX597" s="14" t="s">
        <v>72</v>
      </c>
      <c r="AY597" s="238" t="s">
        <v>123</v>
      </c>
    </row>
    <row r="598" s="14" customFormat="1">
      <c r="A598" s="14"/>
      <c r="B598" s="228"/>
      <c r="C598" s="229"/>
      <c r="D598" s="219" t="s">
        <v>135</v>
      </c>
      <c r="E598" s="230" t="s">
        <v>19</v>
      </c>
      <c r="F598" s="231" t="s">
        <v>351</v>
      </c>
      <c r="G598" s="229"/>
      <c r="H598" s="232">
        <v>3.2400000000000002</v>
      </c>
      <c r="I598" s="233"/>
      <c r="J598" s="229"/>
      <c r="K598" s="229"/>
      <c r="L598" s="234"/>
      <c r="M598" s="235"/>
      <c r="N598" s="236"/>
      <c r="O598" s="236"/>
      <c r="P598" s="236"/>
      <c r="Q598" s="236"/>
      <c r="R598" s="236"/>
      <c r="S598" s="236"/>
      <c r="T598" s="237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38" t="s">
        <v>135</v>
      </c>
      <c r="AU598" s="238" t="s">
        <v>131</v>
      </c>
      <c r="AV598" s="14" t="s">
        <v>131</v>
      </c>
      <c r="AW598" s="14" t="s">
        <v>33</v>
      </c>
      <c r="AX598" s="14" t="s">
        <v>72</v>
      </c>
      <c r="AY598" s="238" t="s">
        <v>123</v>
      </c>
    </row>
    <row r="599" s="14" customFormat="1">
      <c r="A599" s="14"/>
      <c r="B599" s="228"/>
      <c r="C599" s="229"/>
      <c r="D599" s="219" t="s">
        <v>135</v>
      </c>
      <c r="E599" s="230" t="s">
        <v>19</v>
      </c>
      <c r="F599" s="231" t="s">
        <v>751</v>
      </c>
      <c r="G599" s="229"/>
      <c r="H599" s="232">
        <v>36</v>
      </c>
      <c r="I599" s="233"/>
      <c r="J599" s="229"/>
      <c r="K599" s="229"/>
      <c r="L599" s="234"/>
      <c r="M599" s="235"/>
      <c r="N599" s="236"/>
      <c r="O599" s="236"/>
      <c r="P599" s="236"/>
      <c r="Q599" s="236"/>
      <c r="R599" s="236"/>
      <c r="S599" s="236"/>
      <c r="T599" s="237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38" t="s">
        <v>135</v>
      </c>
      <c r="AU599" s="238" t="s">
        <v>131</v>
      </c>
      <c r="AV599" s="14" t="s">
        <v>131</v>
      </c>
      <c r="AW599" s="14" t="s">
        <v>33</v>
      </c>
      <c r="AX599" s="14" t="s">
        <v>72</v>
      </c>
      <c r="AY599" s="238" t="s">
        <v>123</v>
      </c>
    </row>
    <row r="600" s="14" customFormat="1">
      <c r="A600" s="14"/>
      <c r="B600" s="228"/>
      <c r="C600" s="229"/>
      <c r="D600" s="219" t="s">
        <v>135</v>
      </c>
      <c r="E600" s="230" t="s">
        <v>19</v>
      </c>
      <c r="F600" s="231" t="s">
        <v>744</v>
      </c>
      <c r="G600" s="229"/>
      <c r="H600" s="232">
        <v>3.8999999999999999</v>
      </c>
      <c r="I600" s="233"/>
      <c r="J600" s="229"/>
      <c r="K600" s="229"/>
      <c r="L600" s="234"/>
      <c r="M600" s="235"/>
      <c r="N600" s="236"/>
      <c r="O600" s="236"/>
      <c r="P600" s="236"/>
      <c r="Q600" s="236"/>
      <c r="R600" s="236"/>
      <c r="S600" s="236"/>
      <c r="T600" s="237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38" t="s">
        <v>135</v>
      </c>
      <c r="AU600" s="238" t="s">
        <v>131</v>
      </c>
      <c r="AV600" s="14" t="s">
        <v>131</v>
      </c>
      <c r="AW600" s="14" t="s">
        <v>33</v>
      </c>
      <c r="AX600" s="14" t="s">
        <v>72</v>
      </c>
      <c r="AY600" s="238" t="s">
        <v>123</v>
      </c>
    </row>
    <row r="601" s="15" customFormat="1">
      <c r="A601" s="15"/>
      <c r="B601" s="239"/>
      <c r="C601" s="240"/>
      <c r="D601" s="219" t="s">
        <v>135</v>
      </c>
      <c r="E601" s="241" t="s">
        <v>19</v>
      </c>
      <c r="F601" s="242" t="s">
        <v>140</v>
      </c>
      <c r="G601" s="240"/>
      <c r="H601" s="243">
        <v>55.740000000000002</v>
      </c>
      <c r="I601" s="244"/>
      <c r="J601" s="240"/>
      <c r="K601" s="240"/>
      <c r="L601" s="245"/>
      <c r="M601" s="246"/>
      <c r="N601" s="247"/>
      <c r="O601" s="247"/>
      <c r="P601" s="247"/>
      <c r="Q601" s="247"/>
      <c r="R601" s="247"/>
      <c r="S601" s="247"/>
      <c r="T601" s="248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49" t="s">
        <v>135</v>
      </c>
      <c r="AU601" s="249" t="s">
        <v>131</v>
      </c>
      <c r="AV601" s="15" t="s">
        <v>130</v>
      </c>
      <c r="AW601" s="15" t="s">
        <v>33</v>
      </c>
      <c r="AX601" s="15" t="s">
        <v>77</v>
      </c>
      <c r="AY601" s="249" t="s">
        <v>123</v>
      </c>
    </row>
    <row r="602" s="2" customFormat="1" ht="24.15" customHeight="1">
      <c r="A602" s="40"/>
      <c r="B602" s="41"/>
      <c r="C602" s="199" t="s">
        <v>752</v>
      </c>
      <c r="D602" s="199" t="s">
        <v>125</v>
      </c>
      <c r="E602" s="200" t="s">
        <v>753</v>
      </c>
      <c r="F602" s="201" t="s">
        <v>754</v>
      </c>
      <c r="G602" s="202" t="s">
        <v>128</v>
      </c>
      <c r="H602" s="203">
        <v>42</v>
      </c>
      <c r="I602" s="204"/>
      <c r="J602" s="205">
        <f>ROUND(I602*H602,2)</f>
        <v>0</v>
      </c>
      <c r="K602" s="201" t="s">
        <v>19</v>
      </c>
      <c r="L602" s="46"/>
      <c r="M602" s="206" t="s">
        <v>19</v>
      </c>
      <c r="N602" s="207" t="s">
        <v>44</v>
      </c>
      <c r="O602" s="86"/>
      <c r="P602" s="208">
        <f>O602*H602</f>
        <v>0</v>
      </c>
      <c r="Q602" s="208">
        <v>0</v>
      </c>
      <c r="R602" s="208">
        <f>Q602*H602</f>
        <v>0</v>
      </c>
      <c r="S602" s="208">
        <v>0</v>
      </c>
      <c r="T602" s="209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10" t="s">
        <v>130</v>
      </c>
      <c r="AT602" s="210" t="s">
        <v>125</v>
      </c>
      <c r="AU602" s="210" t="s">
        <v>131</v>
      </c>
      <c r="AY602" s="19" t="s">
        <v>123</v>
      </c>
      <c r="BE602" s="211">
        <f>IF(N602="základní",J602,0)</f>
        <v>0</v>
      </c>
      <c r="BF602" s="211">
        <f>IF(N602="snížená",J602,0)</f>
        <v>0</v>
      </c>
      <c r="BG602" s="211">
        <f>IF(N602="zákl. přenesená",J602,0)</f>
        <v>0</v>
      </c>
      <c r="BH602" s="211">
        <f>IF(N602="sníž. přenesená",J602,0)</f>
        <v>0</v>
      </c>
      <c r="BI602" s="211">
        <f>IF(N602="nulová",J602,0)</f>
        <v>0</v>
      </c>
      <c r="BJ602" s="19" t="s">
        <v>131</v>
      </c>
      <c r="BK602" s="211">
        <f>ROUND(I602*H602,2)</f>
        <v>0</v>
      </c>
      <c r="BL602" s="19" t="s">
        <v>130</v>
      </c>
      <c r="BM602" s="210" t="s">
        <v>755</v>
      </c>
    </row>
    <row r="603" s="14" customFormat="1">
      <c r="A603" s="14"/>
      <c r="B603" s="228"/>
      <c r="C603" s="229"/>
      <c r="D603" s="219" t="s">
        <v>135</v>
      </c>
      <c r="E603" s="230" t="s">
        <v>19</v>
      </c>
      <c r="F603" s="231" t="s">
        <v>756</v>
      </c>
      <c r="G603" s="229"/>
      <c r="H603" s="232">
        <v>42</v>
      </c>
      <c r="I603" s="233"/>
      <c r="J603" s="229"/>
      <c r="K603" s="229"/>
      <c r="L603" s="234"/>
      <c r="M603" s="235"/>
      <c r="N603" s="236"/>
      <c r="O603" s="236"/>
      <c r="P603" s="236"/>
      <c r="Q603" s="236"/>
      <c r="R603" s="236"/>
      <c r="S603" s="236"/>
      <c r="T603" s="237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38" t="s">
        <v>135</v>
      </c>
      <c r="AU603" s="238" t="s">
        <v>131</v>
      </c>
      <c r="AV603" s="14" t="s">
        <v>131</v>
      </c>
      <c r="AW603" s="14" t="s">
        <v>33</v>
      </c>
      <c r="AX603" s="14" t="s">
        <v>77</v>
      </c>
      <c r="AY603" s="238" t="s">
        <v>123</v>
      </c>
    </row>
    <row r="604" s="2" customFormat="1" ht="16.5" customHeight="1">
      <c r="A604" s="40"/>
      <c r="B604" s="41"/>
      <c r="C604" s="199" t="s">
        <v>757</v>
      </c>
      <c r="D604" s="199" t="s">
        <v>125</v>
      </c>
      <c r="E604" s="200" t="s">
        <v>758</v>
      </c>
      <c r="F604" s="201" t="s">
        <v>759</v>
      </c>
      <c r="G604" s="202" t="s">
        <v>153</v>
      </c>
      <c r="H604" s="203">
        <v>0.71999999999999997</v>
      </c>
      <c r="I604" s="204"/>
      <c r="J604" s="205">
        <f>ROUND(I604*H604,2)</f>
        <v>0</v>
      </c>
      <c r="K604" s="201" t="s">
        <v>129</v>
      </c>
      <c r="L604" s="46"/>
      <c r="M604" s="206" t="s">
        <v>19</v>
      </c>
      <c r="N604" s="207" t="s">
        <v>44</v>
      </c>
      <c r="O604" s="86"/>
      <c r="P604" s="208">
        <f>O604*H604</f>
        <v>0</v>
      </c>
      <c r="Q604" s="208">
        <v>0</v>
      </c>
      <c r="R604" s="208">
        <f>Q604*H604</f>
        <v>0</v>
      </c>
      <c r="S604" s="208">
        <v>2.2000000000000002</v>
      </c>
      <c r="T604" s="209">
        <f>S604*H604</f>
        <v>1.5840000000000001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10" t="s">
        <v>130</v>
      </c>
      <c r="AT604" s="210" t="s">
        <v>125</v>
      </c>
      <c r="AU604" s="210" t="s">
        <v>131</v>
      </c>
      <c r="AY604" s="19" t="s">
        <v>123</v>
      </c>
      <c r="BE604" s="211">
        <f>IF(N604="základní",J604,0)</f>
        <v>0</v>
      </c>
      <c r="BF604" s="211">
        <f>IF(N604="snížená",J604,0)</f>
        <v>0</v>
      </c>
      <c r="BG604" s="211">
        <f>IF(N604="zákl. přenesená",J604,0)</f>
        <v>0</v>
      </c>
      <c r="BH604" s="211">
        <f>IF(N604="sníž. přenesená",J604,0)</f>
        <v>0</v>
      </c>
      <c r="BI604" s="211">
        <f>IF(N604="nulová",J604,0)</f>
        <v>0</v>
      </c>
      <c r="BJ604" s="19" t="s">
        <v>131</v>
      </c>
      <c r="BK604" s="211">
        <f>ROUND(I604*H604,2)</f>
        <v>0</v>
      </c>
      <c r="BL604" s="19" t="s">
        <v>130</v>
      </c>
      <c r="BM604" s="210" t="s">
        <v>760</v>
      </c>
    </row>
    <row r="605" s="2" customFormat="1">
      <c r="A605" s="40"/>
      <c r="B605" s="41"/>
      <c r="C605" s="42"/>
      <c r="D605" s="212" t="s">
        <v>133</v>
      </c>
      <c r="E605" s="42"/>
      <c r="F605" s="213" t="s">
        <v>761</v>
      </c>
      <c r="G605" s="42"/>
      <c r="H605" s="42"/>
      <c r="I605" s="214"/>
      <c r="J605" s="42"/>
      <c r="K605" s="42"/>
      <c r="L605" s="46"/>
      <c r="M605" s="215"/>
      <c r="N605" s="216"/>
      <c r="O605" s="86"/>
      <c r="P605" s="86"/>
      <c r="Q605" s="86"/>
      <c r="R605" s="86"/>
      <c r="S605" s="86"/>
      <c r="T605" s="87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T605" s="19" t="s">
        <v>133</v>
      </c>
      <c r="AU605" s="19" t="s">
        <v>131</v>
      </c>
    </row>
    <row r="606" s="13" customFormat="1">
      <c r="A606" s="13"/>
      <c r="B606" s="217"/>
      <c r="C606" s="218"/>
      <c r="D606" s="219" t="s">
        <v>135</v>
      </c>
      <c r="E606" s="220" t="s">
        <v>19</v>
      </c>
      <c r="F606" s="221" t="s">
        <v>762</v>
      </c>
      <c r="G606" s="218"/>
      <c r="H606" s="220" t="s">
        <v>19</v>
      </c>
      <c r="I606" s="222"/>
      <c r="J606" s="218"/>
      <c r="K606" s="218"/>
      <c r="L606" s="223"/>
      <c r="M606" s="224"/>
      <c r="N606" s="225"/>
      <c r="O606" s="225"/>
      <c r="P606" s="225"/>
      <c r="Q606" s="225"/>
      <c r="R606" s="225"/>
      <c r="S606" s="225"/>
      <c r="T606" s="226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27" t="s">
        <v>135</v>
      </c>
      <c r="AU606" s="227" t="s">
        <v>131</v>
      </c>
      <c r="AV606" s="13" t="s">
        <v>77</v>
      </c>
      <c r="AW606" s="13" t="s">
        <v>33</v>
      </c>
      <c r="AX606" s="13" t="s">
        <v>72</v>
      </c>
      <c r="AY606" s="227" t="s">
        <v>123</v>
      </c>
    </row>
    <row r="607" s="14" customFormat="1">
      <c r="A607" s="14"/>
      <c r="B607" s="228"/>
      <c r="C607" s="229"/>
      <c r="D607" s="219" t="s">
        <v>135</v>
      </c>
      <c r="E607" s="230" t="s">
        <v>19</v>
      </c>
      <c r="F607" s="231" t="s">
        <v>686</v>
      </c>
      <c r="G607" s="229"/>
      <c r="H607" s="232">
        <v>0.71999999999999997</v>
      </c>
      <c r="I607" s="233"/>
      <c r="J607" s="229"/>
      <c r="K607" s="229"/>
      <c r="L607" s="234"/>
      <c r="M607" s="235"/>
      <c r="N607" s="236"/>
      <c r="O607" s="236"/>
      <c r="P607" s="236"/>
      <c r="Q607" s="236"/>
      <c r="R607" s="236"/>
      <c r="S607" s="236"/>
      <c r="T607" s="237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38" t="s">
        <v>135</v>
      </c>
      <c r="AU607" s="238" t="s">
        <v>131</v>
      </c>
      <c r="AV607" s="14" t="s">
        <v>131</v>
      </c>
      <c r="AW607" s="14" t="s">
        <v>33</v>
      </c>
      <c r="AX607" s="14" t="s">
        <v>77</v>
      </c>
      <c r="AY607" s="238" t="s">
        <v>123</v>
      </c>
    </row>
    <row r="608" s="2" customFormat="1" ht="24.15" customHeight="1">
      <c r="A608" s="40"/>
      <c r="B608" s="41"/>
      <c r="C608" s="199" t="s">
        <v>763</v>
      </c>
      <c r="D608" s="199" t="s">
        <v>125</v>
      </c>
      <c r="E608" s="200" t="s">
        <v>764</v>
      </c>
      <c r="F608" s="201" t="s">
        <v>765</v>
      </c>
      <c r="G608" s="202" t="s">
        <v>153</v>
      </c>
      <c r="H608" s="203">
        <v>0.33500000000000002</v>
      </c>
      <c r="I608" s="204"/>
      <c r="J608" s="205">
        <f>ROUND(I608*H608,2)</f>
        <v>0</v>
      </c>
      <c r="K608" s="201" t="s">
        <v>249</v>
      </c>
      <c r="L608" s="46"/>
      <c r="M608" s="206" t="s">
        <v>19</v>
      </c>
      <c r="N608" s="207" t="s">
        <v>44</v>
      </c>
      <c r="O608" s="86"/>
      <c r="P608" s="208">
        <f>O608*H608</f>
        <v>0</v>
      </c>
      <c r="Q608" s="208">
        <v>0</v>
      </c>
      <c r="R608" s="208">
        <f>Q608*H608</f>
        <v>0</v>
      </c>
      <c r="S608" s="208">
        <v>1.8</v>
      </c>
      <c r="T608" s="209">
        <f>S608*H608</f>
        <v>0.60300000000000009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10" t="s">
        <v>130</v>
      </c>
      <c r="AT608" s="210" t="s">
        <v>125</v>
      </c>
      <c r="AU608" s="210" t="s">
        <v>131</v>
      </c>
      <c r="AY608" s="19" t="s">
        <v>123</v>
      </c>
      <c r="BE608" s="211">
        <f>IF(N608="základní",J608,0)</f>
        <v>0</v>
      </c>
      <c r="BF608" s="211">
        <f>IF(N608="snížená",J608,0)</f>
        <v>0</v>
      </c>
      <c r="BG608" s="211">
        <f>IF(N608="zákl. přenesená",J608,0)</f>
        <v>0</v>
      </c>
      <c r="BH608" s="211">
        <f>IF(N608="sníž. přenesená",J608,0)</f>
        <v>0</v>
      </c>
      <c r="BI608" s="211">
        <f>IF(N608="nulová",J608,0)</f>
        <v>0</v>
      </c>
      <c r="BJ608" s="19" t="s">
        <v>131</v>
      </c>
      <c r="BK608" s="211">
        <f>ROUND(I608*H608,2)</f>
        <v>0</v>
      </c>
      <c r="BL608" s="19" t="s">
        <v>130</v>
      </c>
      <c r="BM608" s="210" t="s">
        <v>766</v>
      </c>
    </row>
    <row r="609" s="2" customFormat="1">
      <c r="A609" s="40"/>
      <c r="B609" s="41"/>
      <c r="C609" s="42"/>
      <c r="D609" s="212" t="s">
        <v>133</v>
      </c>
      <c r="E609" s="42"/>
      <c r="F609" s="213" t="s">
        <v>767</v>
      </c>
      <c r="G609" s="42"/>
      <c r="H609" s="42"/>
      <c r="I609" s="214"/>
      <c r="J609" s="42"/>
      <c r="K609" s="42"/>
      <c r="L609" s="46"/>
      <c r="M609" s="215"/>
      <c r="N609" s="216"/>
      <c r="O609" s="86"/>
      <c r="P609" s="86"/>
      <c r="Q609" s="86"/>
      <c r="R609" s="86"/>
      <c r="S609" s="86"/>
      <c r="T609" s="87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9" t="s">
        <v>133</v>
      </c>
      <c r="AU609" s="19" t="s">
        <v>131</v>
      </c>
    </row>
    <row r="610" s="13" customFormat="1">
      <c r="A610" s="13"/>
      <c r="B610" s="217"/>
      <c r="C610" s="218"/>
      <c r="D610" s="219" t="s">
        <v>135</v>
      </c>
      <c r="E610" s="220" t="s">
        <v>19</v>
      </c>
      <c r="F610" s="221" t="s">
        <v>768</v>
      </c>
      <c r="G610" s="218"/>
      <c r="H610" s="220" t="s">
        <v>19</v>
      </c>
      <c r="I610" s="222"/>
      <c r="J610" s="218"/>
      <c r="K610" s="218"/>
      <c r="L610" s="223"/>
      <c r="M610" s="224"/>
      <c r="N610" s="225"/>
      <c r="O610" s="225"/>
      <c r="P610" s="225"/>
      <c r="Q610" s="225"/>
      <c r="R610" s="225"/>
      <c r="S610" s="225"/>
      <c r="T610" s="226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27" t="s">
        <v>135</v>
      </c>
      <c r="AU610" s="227" t="s">
        <v>131</v>
      </c>
      <c r="AV610" s="13" t="s">
        <v>77</v>
      </c>
      <c r="AW610" s="13" t="s">
        <v>33</v>
      </c>
      <c r="AX610" s="13" t="s">
        <v>72</v>
      </c>
      <c r="AY610" s="227" t="s">
        <v>123</v>
      </c>
    </row>
    <row r="611" s="14" customFormat="1">
      <c r="A611" s="14"/>
      <c r="B611" s="228"/>
      <c r="C611" s="229"/>
      <c r="D611" s="219" t="s">
        <v>135</v>
      </c>
      <c r="E611" s="230" t="s">
        <v>19</v>
      </c>
      <c r="F611" s="231" t="s">
        <v>769</v>
      </c>
      <c r="G611" s="229"/>
      <c r="H611" s="232">
        <v>0.81000000000000005</v>
      </c>
      <c r="I611" s="233"/>
      <c r="J611" s="229"/>
      <c r="K611" s="229"/>
      <c r="L611" s="234"/>
      <c r="M611" s="235"/>
      <c r="N611" s="236"/>
      <c r="O611" s="236"/>
      <c r="P611" s="236"/>
      <c r="Q611" s="236"/>
      <c r="R611" s="236"/>
      <c r="S611" s="236"/>
      <c r="T611" s="237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38" t="s">
        <v>135</v>
      </c>
      <c r="AU611" s="238" t="s">
        <v>131</v>
      </c>
      <c r="AV611" s="14" t="s">
        <v>131</v>
      </c>
      <c r="AW611" s="14" t="s">
        <v>33</v>
      </c>
      <c r="AX611" s="14" t="s">
        <v>72</v>
      </c>
      <c r="AY611" s="238" t="s">
        <v>123</v>
      </c>
    </row>
    <row r="612" s="14" customFormat="1">
      <c r="A612" s="14"/>
      <c r="B612" s="228"/>
      <c r="C612" s="229"/>
      <c r="D612" s="219" t="s">
        <v>135</v>
      </c>
      <c r="E612" s="230" t="s">
        <v>19</v>
      </c>
      <c r="F612" s="231" t="s">
        <v>770</v>
      </c>
      <c r="G612" s="229"/>
      <c r="H612" s="232">
        <v>-0.47499999999999998</v>
      </c>
      <c r="I612" s="233"/>
      <c r="J612" s="229"/>
      <c r="K612" s="229"/>
      <c r="L612" s="234"/>
      <c r="M612" s="235"/>
      <c r="N612" s="236"/>
      <c r="O612" s="236"/>
      <c r="P612" s="236"/>
      <c r="Q612" s="236"/>
      <c r="R612" s="236"/>
      <c r="S612" s="236"/>
      <c r="T612" s="237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38" t="s">
        <v>135</v>
      </c>
      <c r="AU612" s="238" t="s">
        <v>131</v>
      </c>
      <c r="AV612" s="14" t="s">
        <v>131</v>
      </c>
      <c r="AW612" s="14" t="s">
        <v>33</v>
      </c>
      <c r="AX612" s="14" t="s">
        <v>72</v>
      </c>
      <c r="AY612" s="238" t="s">
        <v>123</v>
      </c>
    </row>
    <row r="613" s="15" customFormat="1">
      <c r="A613" s="15"/>
      <c r="B613" s="239"/>
      <c r="C613" s="240"/>
      <c r="D613" s="219" t="s">
        <v>135</v>
      </c>
      <c r="E613" s="241" t="s">
        <v>19</v>
      </c>
      <c r="F613" s="242" t="s">
        <v>140</v>
      </c>
      <c r="G613" s="240"/>
      <c r="H613" s="243">
        <v>0.33500000000000008</v>
      </c>
      <c r="I613" s="244"/>
      <c r="J613" s="240"/>
      <c r="K613" s="240"/>
      <c r="L613" s="245"/>
      <c r="M613" s="246"/>
      <c r="N613" s="247"/>
      <c r="O613" s="247"/>
      <c r="P613" s="247"/>
      <c r="Q613" s="247"/>
      <c r="R613" s="247"/>
      <c r="S613" s="247"/>
      <c r="T613" s="248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49" t="s">
        <v>135</v>
      </c>
      <c r="AU613" s="249" t="s">
        <v>131</v>
      </c>
      <c r="AV613" s="15" t="s">
        <v>130</v>
      </c>
      <c r="AW613" s="15" t="s">
        <v>33</v>
      </c>
      <c r="AX613" s="15" t="s">
        <v>77</v>
      </c>
      <c r="AY613" s="249" t="s">
        <v>123</v>
      </c>
    </row>
    <row r="614" s="2" customFormat="1" ht="24.15" customHeight="1">
      <c r="A614" s="40"/>
      <c r="B614" s="41"/>
      <c r="C614" s="199" t="s">
        <v>771</v>
      </c>
      <c r="D614" s="199" t="s">
        <v>125</v>
      </c>
      <c r="E614" s="200" t="s">
        <v>772</v>
      </c>
      <c r="F614" s="201" t="s">
        <v>773</v>
      </c>
      <c r="G614" s="202" t="s">
        <v>261</v>
      </c>
      <c r="H614" s="203">
        <v>4</v>
      </c>
      <c r="I614" s="204"/>
      <c r="J614" s="205">
        <f>ROUND(I614*H614,2)</f>
        <v>0</v>
      </c>
      <c r="K614" s="201" t="s">
        <v>249</v>
      </c>
      <c r="L614" s="46"/>
      <c r="M614" s="206" t="s">
        <v>19</v>
      </c>
      <c r="N614" s="207" t="s">
        <v>44</v>
      </c>
      <c r="O614" s="86"/>
      <c r="P614" s="208">
        <f>O614*H614</f>
        <v>0</v>
      </c>
      <c r="Q614" s="208">
        <v>0</v>
      </c>
      <c r="R614" s="208">
        <f>Q614*H614</f>
        <v>0</v>
      </c>
      <c r="S614" s="208">
        <v>0.031</v>
      </c>
      <c r="T614" s="209">
        <f>S614*H614</f>
        <v>0.124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0" t="s">
        <v>130</v>
      </c>
      <c r="AT614" s="210" t="s">
        <v>125</v>
      </c>
      <c r="AU614" s="210" t="s">
        <v>131</v>
      </c>
      <c r="AY614" s="19" t="s">
        <v>123</v>
      </c>
      <c r="BE614" s="211">
        <f>IF(N614="základní",J614,0)</f>
        <v>0</v>
      </c>
      <c r="BF614" s="211">
        <f>IF(N614="snížená",J614,0)</f>
        <v>0</v>
      </c>
      <c r="BG614" s="211">
        <f>IF(N614="zákl. přenesená",J614,0)</f>
        <v>0</v>
      </c>
      <c r="BH614" s="211">
        <f>IF(N614="sníž. přenesená",J614,0)</f>
        <v>0</v>
      </c>
      <c r="BI614" s="211">
        <f>IF(N614="nulová",J614,0)</f>
        <v>0</v>
      </c>
      <c r="BJ614" s="19" t="s">
        <v>131</v>
      </c>
      <c r="BK614" s="211">
        <f>ROUND(I614*H614,2)</f>
        <v>0</v>
      </c>
      <c r="BL614" s="19" t="s">
        <v>130</v>
      </c>
      <c r="BM614" s="210" t="s">
        <v>774</v>
      </c>
    </row>
    <row r="615" s="2" customFormat="1">
      <c r="A615" s="40"/>
      <c r="B615" s="41"/>
      <c r="C615" s="42"/>
      <c r="D615" s="212" t="s">
        <v>133</v>
      </c>
      <c r="E615" s="42"/>
      <c r="F615" s="213" t="s">
        <v>775</v>
      </c>
      <c r="G615" s="42"/>
      <c r="H615" s="42"/>
      <c r="I615" s="214"/>
      <c r="J615" s="42"/>
      <c r="K615" s="42"/>
      <c r="L615" s="46"/>
      <c r="M615" s="215"/>
      <c r="N615" s="216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133</v>
      </c>
      <c r="AU615" s="19" t="s">
        <v>131</v>
      </c>
    </row>
    <row r="616" s="13" customFormat="1">
      <c r="A616" s="13"/>
      <c r="B616" s="217"/>
      <c r="C616" s="218"/>
      <c r="D616" s="219" t="s">
        <v>135</v>
      </c>
      <c r="E616" s="220" t="s">
        <v>19</v>
      </c>
      <c r="F616" s="221" t="s">
        <v>776</v>
      </c>
      <c r="G616" s="218"/>
      <c r="H616" s="220" t="s">
        <v>19</v>
      </c>
      <c r="I616" s="222"/>
      <c r="J616" s="218"/>
      <c r="K616" s="218"/>
      <c r="L616" s="223"/>
      <c r="M616" s="224"/>
      <c r="N616" s="225"/>
      <c r="O616" s="225"/>
      <c r="P616" s="225"/>
      <c r="Q616" s="225"/>
      <c r="R616" s="225"/>
      <c r="S616" s="225"/>
      <c r="T616" s="22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27" t="s">
        <v>135</v>
      </c>
      <c r="AU616" s="227" t="s">
        <v>131</v>
      </c>
      <c r="AV616" s="13" t="s">
        <v>77</v>
      </c>
      <c r="AW616" s="13" t="s">
        <v>33</v>
      </c>
      <c r="AX616" s="13" t="s">
        <v>72</v>
      </c>
      <c r="AY616" s="227" t="s">
        <v>123</v>
      </c>
    </row>
    <row r="617" s="14" customFormat="1">
      <c r="A617" s="14"/>
      <c r="B617" s="228"/>
      <c r="C617" s="229"/>
      <c r="D617" s="219" t="s">
        <v>135</v>
      </c>
      <c r="E617" s="230" t="s">
        <v>19</v>
      </c>
      <c r="F617" s="231" t="s">
        <v>130</v>
      </c>
      <c r="G617" s="229"/>
      <c r="H617" s="232">
        <v>4</v>
      </c>
      <c r="I617" s="233"/>
      <c r="J617" s="229"/>
      <c r="K617" s="229"/>
      <c r="L617" s="234"/>
      <c r="M617" s="235"/>
      <c r="N617" s="236"/>
      <c r="O617" s="236"/>
      <c r="P617" s="236"/>
      <c r="Q617" s="236"/>
      <c r="R617" s="236"/>
      <c r="S617" s="236"/>
      <c r="T617" s="237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38" t="s">
        <v>135</v>
      </c>
      <c r="AU617" s="238" t="s">
        <v>131</v>
      </c>
      <c r="AV617" s="14" t="s">
        <v>131</v>
      </c>
      <c r="AW617" s="14" t="s">
        <v>33</v>
      </c>
      <c r="AX617" s="14" t="s">
        <v>77</v>
      </c>
      <c r="AY617" s="238" t="s">
        <v>123</v>
      </c>
    </row>
    <row r="618" s="2" customFormat="1" ht="24.15" customHeight="1">
      <c r="A618" s="40"/>
      <c r="B618" s="41"/>
      <c r="C618" s="199" t="s">
        <v>777</v>
      </c>
      <c r="D618" s="199" t="s">
        <v>125</v>
      </c>
      <c r="E618" s="200" t="s">
        <v>778</v>
      </c>
      <c r="F618" s="201" t="s">
        <v>779</v>
      </c>
      <c r="G618" s="202" t="s">
        <v>128</v>
      </c>
      <c r="H618" s="203">
        <v>32.310000000000002</v>
      </c>
      <c r="I618" s="204"/>
      <c r="J618" s="205">
        <f>ROUND(I618*H618,2)</f>
        <v>0</v>
      </c>
      <c r="K618" s="201" t="s">
        <v>249</v>
      </c>
      <c r="L618" s="46"/>
      <c r="M618" s="206" t="s">
        <v>19</v>
      </c>
      <c r="N618" s="207" t="s">
        <v>44</v>
      </c>
      <c r="O618" s="86"/>
      <c r="P618" s="208">
        <f>O618*H618</f>
        <v>0</v>
      </c>
      <c r="Q618" s="208">
        <v>0</v>
      </c>
      <c r="R618" s="208">
        <f>Q618*H618</f>
        <v>0</v>
      </c>
      <c r="S618" s="208">
        <v>0.045999999999999999</v>
      </c>
      <c r="T618" s="209">
        <f>S618*H618</f>
        <v>1.4862600000000001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10" t="s">
        <v>130</v>
      </c>
      <c r="AT618" s="210" t="s">
        <v>125</v>
      </c>
      <c r="AU618" s="210" t="s">
        <v>131</v>
      </c>
      <c r="AY618" s="19" t="s">
        <v>123</v>
      </c>
      <c r="BE618" s="211">
        <f>IF(N618="základní",J618,0)</f>
        <v>0</v>
      </c>
      <c r="BF618" s="211">
        <f>IF(N618="snížená",J618,0)</f>
        <v>0</v>
      </c>
      <c r="BG618" s="211">
        <f>IF(N618="zákl. přenesená",J618,0)</f>
        <v>0</v>
      </c>
      <c r="BH618" s="211">
        <f>IF(N618="sníž. přenesená",J618,0)</f>
        <v>0</v>
      </c>
      <c r="BI618" s="211">
        <f>IF(N618="nulová",J618,0)</f>
        <v>0</v>
      </c>
      <c r="BJ618" s="19" t="s">
        <v>131</v>
      </c>
      <c r="BK618" s="211">
        <f>ROUND(I618*H618,2)</f>
        <v>0</v>
      </c>
      <c r="BL618" s="19" t="s">
        <v>130</v>
      </c>
      <c r="BM618" s="210" t="s">
        <v>780</v>
      </c>
    </row>
    <row r="619" s="2" customFormat="1">
      <c r="A619" s="40"/>
      <c r="B619" s="41"/>
      <c r="C619" s="42"/>
      <c r="D619" s="212" t="s">
        <v>133</v>
      </c>
      <c r="E619" s="42"/>
      <c r="F619" s="213" t="s">
        <v>781</v>
      </c>
      <c r="G619" s="42"/>
      <c r="H619" s="42"/>
      <c r="I619" s="214"/>
      <c r="J619" s="42"/>
      <c r="K619" s="42"/>
      <c r="L619" s="46"/>
      <c r="M619" s="215"/>
      <c r="N619" s="216"/>
      <c r="O619" s="86"/>
      <c r="P619" s="86"/>
      <c r="Q619" s="86"/>
      <c r="R619" s="86"/>
      <c r="S619" s="86"/>
      <c r="T619" s="87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133</v>
      </c>
      <c r="AU619" s="19" t="s">
        <v>131</v>
      </c>
    </row>
    <row r="620" s="13" customFormat="1">
      <c r="A620" s="13"/>
      <c r="B620" s="217"/>
      <c r="C620" s="218"/>
      <c r="D620" s="219" t="s">
        <v>135</v>
      </c>
      <c r="E620" s="220" t="s">
        <v>19</v>
      </c>
      <c r="F620" s="221" t="s">
        <v>244</v>
      </c>
      <c r="G620" s="218"/>
      <c r="H620" s="220" t="s">
        <v>19</v>
      </c>
      <c r="I620" s="222"/>
      <c r="J620" s="218"/>
      <c r="K620" s="218"/>
      <c r="L620" s="223"/>
      <c r="M620" s="224"/>
      <c r="N620" s="225"/>
      <c r="O620" s="225"/>
      <c r="P620" s="225"/>
      <c r="Q620" s="225"/>
      <c r="R620" s="225"/>
      <c r="S620" s="225"/>
      <c r="T620" s="226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27" t="s">
        <v>135</v>
      </c>
      <c r="AU620" s="227" t="s">
        <v>131</v>
      </c>
      <c r="AV620" s="13" t="s">
        <v>77</v>
      </c>
      <c r="AW620" s="13" t="s">
        <v>33</v>
      </c>
      <c r="AX620" s="13" t="s">
        <v>72</v>
      </c>
      <c r="AY620" s="227" t="s">
        <v>123</v>
      </c>
    </row>
    <row r="621" s="14" customFormat="1">
      <c r="A621" s="14"/>
      <c r="B621" s="228"/>
      <c r="C621" s="229"/>
      <c r="D621" s="219" t="s">
        <v>135</v>
      </c>
      <c r="E621" s="230" t="s">
        <v>19</v>
      </c>
      <c r="F621" s="231" t="s">
        <v>782</v>
      </c>
      <c r="G621" s="229"/>
      <c r="H621" s="232">
        <v>0.71999999999999997</v>
      </c>
      <c r="I621" s="233"/>
      <c r="J621" s="229"/>
      <c r="K621" s="229"/>
      <c r="L621" s="234"/>
      <c r="M621" s="235"/>
      <c r="N621" s="236"/>
      <c r="O621" s="236"/>
      <c r="P621" s="236"/>
      <c r="Q621" s="236"/>
      <c r="R621" s="236"/>
      <c r="S621" s="236"/>
      <c r="T621" s="237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38" t="s">
        <v>135</v>
      </c>
      <c r="AU621" s="238" t="s">
        <v>131</v>
      </c>
      <c r="AV621" s="14" t="s">
        <v>131</v>
      </c>
      <c r="AW621" s="14" t="s">
        <v>33</v>
      </c>
      <c r="AX621" s="14" t="s">
        <v>72</v>
      </c>
      <c r="AY621" s="238" t="s">
        <v>123</v>
      </c>
    </row>
    <row r="622" s="13" customFormat="1">
      <c r="A622" s="13"/>
      <c r="B622" s="217"/>
      <c r="C622" s="218"/>
      <c r="D622" s="219" t="s">
        <v>135</v>
      </c>
      <c r="E622" s="220" t="s">
        <v>19</v>
      </c>
      <c r="F622" s="221" t="s">
        <v>783</v>
      </c>
      <c r="G622" s="218"/>
      <c r="H622" s="220" t="s">
        <v>19</v>
      </c>
      <c r="I622" s="222"/>
      <c r="J622" s="218"/>
      <c r="K622" s="218"/>
      <c r="L622" s="223"/>
      <c r="M622" s="224"/>
      <c r="N622" s="225"/>
      <c r="O622" s="225"/>
      <c r="P622" s="225"/>
      <c r="Q622" s="225"/>
      <c r="R622" s="225"/>
      <c r="S622" s="225"/>
      <c r="T622" s="226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27" t="s">
        <v>135</v>
      </c>
      <c r="AU622" s="227" t="s">
        <v>131</v>
      </c>
      <c r="AV622" s="13" t="s">
        <v>77</v>
      </c>
      <c r="AW622" s="13" t="s">
        <v>33</v>
      </c>
      <c r="AX622" s="13" t="s">
        <v>72</v>
      </c>
      <c r="AY622" s="227" t="s">
        <v>123</v>
      </c>
    </row>
    <row r="623" s="14" customFormat="1">
      <c r="A623" s="14"/>
      <c r="B623" s="228"/>
      <c r="C623" s="229"/>
      <c r="D623" s="219" t="s">
        <v>135</v>
      </c>
      <c r="E623" s="230" t="s">
        <v>19</v>
      </c>
      <c r="F623" s="231" t="s">
        <v>784</v>
      </c>
      <c r="G623" s="229"/>
      <c r="H623" s="232">
        <v>21.600000000000001</v>
      </c>
      <c r="I623" s="233"/>
      <c r="J623" s="229"/>
      <c r="K623" s="229"/>
      <c r="L623" s="234"/>
      <c r="M623" s="235"/>
      <c r="N623" s="236"/>
      <c r="O623" s="236"/>
      <c r="P623" s="236"/>
      <c r="Q623" s="236"/>
      <c r="R623" s="236"/>
      <c r="S623" s="236"/>
      <c r="T623" s="237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38" t="s">
        <v>135</v>
      </c>
      <c r="AU623" s="238" t="s">
        <v>131</v>
      </c>
      <c r="AV623" s="14" t="s">
        <v>131</v>
      </c>
      <c r="AW623" s="14" t="s">
        <v>33</v>
      </c>
      <c r="AX623" s="14" t="s">
        <v>72</v>
      </c>
      <c r="AY623" s="238" t="s">
        <v>123</v>
      </c>
    </row>
    <row r="624" s="13" customFormat="1">
      <c r="A624" s="13"/>
      <c r="B624" s="217"/>
      <c r="C624" s="218"/>
      <c r="D624" s="219" t="s">
        <v>135</v>
      </c>
      <c r="E624" s="220" t="s">
        <v>19</v>
      </c>
      <c r="F624" s="221" t="s">
        <v>785</v>
      </c>
      <c r="G624" s="218"/>
      <c r="H624" s="220" t="s">
        <v>19</v>
      </c>
      <c r="I624" s="222"/>
      <c r="J624" s="218"/>
      <c r="K624" s="218"/>
      <c r="L624" s="223"/>
      <c r="M624" s="224"/>
      <c r="N624" s="225"/>
      <c r="O624" s="225"/>
      <c r="P624" s="225"/>
      <c r="Q624" s="225"/>
      <c r="R624" s="225"/>
      <c r="S624" s="225"/>
      <c r="T624" s="22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27" t="s">
        <v>135</v>
      </c>
      <c r="AU624" s="227" t="s">
        <v>131</v>
      </c>
      <c r="AV624" s="13" t="s">
        <v>77</v>
      </c>
      <c r="AW624" s="13" t="s">
        <v>33</v>
      </c>
      <c r="AX624" s="13" t="s">
        <v>72</v>
      </c>
      <c r="AY624" s="227" t="s">
        <v>123</v>
      </c>
    </row>
    <row r="625" s="14" customFormat="1">
      <c r="A625" s="14"/>
      <c r="B625" s="228"/>
      <c r="C625" s="229"/>
      <c r="D625" s="219" t="s">
        <v>135</v>
      </c>
      <c r="E625" s="230" t="s">
        <v>19</v>
      </c>
      <c r="F625" s="231" t="s">
        <v>786</v>
      </c>
      <c r="G625" s="229"/>
      <c r="H625" s="232">
        <v>4.3200000000000003</v>
      </c>
      <c r="I625" s="233"/>
      <c r="J625" s="229"/>
      <c r="K625" s="229"/>
      <c r="L625" s="234"/>
      <c r="M625" s="235"/>
      <c r="N625" s="236"/>
      <c r="O625" s="236"/>
      <c r="P625" s="236"/>
      <c r="Q625" s="236"/>
      <c r="R625" s="236"/>
      <c r="S625" s="236"/>
      <c r="T625" s="237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38" t="s">
        <v>135</v>
      </c>
      <c r="AU625" s="238" t="s">
        <v>131</v>
      </c>
      <c r="AV625" s="14" t="s">
        <v>131</v>
      </c>
      <c r="AW625" s="14" t="s">
        <v>33</v>
      </c>
      <c r="AX625" s="14" t="s">
        <v>72</v>
      </c>
      <c r="AY625" s="238" t="s">
        <v>123</v>
      </c>
    </row>
    <row r="626" s="13" customFormat="1">
      <c r="A626" s="13"/>
      <c r="B626" s="217"/>
      <c r="C626" s="218"/>
      <c r="D626" s="219" t="s">
        <v>135</v>
      </c>
      <c r="E626" s="220" t="s">
        <v>19</v>
      </c>
      <c r="F626" s="221" t="s">
        <v>787</v>
      </c>
      <c r="G626" s="218"/>
      <c r="H626" s="220" t="s">
        <v>19</v>
      </c>
      <c r="I626" s="222"/>
      <c r="J626" s="218"/>
      <c r="K626" s="218"/>
      <c r="L626" s="223"/>
      <c r="M626" s="224"/>
      <c r="N626" s="225"/>
      <c r="O626" s="225"/>
      <c r="P626" s="225"/>
      <c r="Q626" s="225"/>
      <c r="R626" s="225"/>
      <c r="S626" s="225"/>
      <c r="T626" s="226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27" t="s">
        <v>135</v>
      </c>
      <c r="AU626" s="227" t="s">
        <v>131</v>
      </c>
      <c r="AV626" s="13" t="s">
        <v>77</v>
      </c>
      <c r="AW626" s="13" t="s">
        <v>33</v>
      </c>
      <c r="AX626" s="13" t="s">
        <v>72</v>
      </c>
      <c r="AY626" s="227" t="s">
        <v>123</v>
      </c>
    </row>
    <row r="627" s="14" customFormat="1">
      <c r="A627" s="14"/>
      <c r="B627" s="228"/>
      <c r="C627" s="229"/>
      <c r="D627" s="219" t="s">
        <v>135</v>
      </c>
      <c r="E627" s="230" t="s">
        <v>19</v>
      </c>
      <c r="F627" s="231" t="s">
        <v>788</v>
      </c>
      <c r="G627" s="229"/>
      <c r="H627" s="232">
        <v>5.6699999999999999</v>
      </c>
      <c r="I627" s="233"/>
      <c r="J627" s="229"/>
      <c r="K627" s="229"/>
      <c r="L627" s="234"/>
      <c r="M627" s="235"/>
      <c r="N627" s="236"/>
      <c r="O627" s="236"/>
      <c r="P627" s="236"/>
      <c r="Q627" s="236"/>
      <c r="R627" s="236"/>
      <c r="S627" s="236"/>
      <c r="T627" s="237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38" t="s">
        <v>135</v>
      </c>
      <c r="AU627" s="238" t="s">
        <v>131</v>
      </c>
      <c r="AV627" s="14" t="s">
        <v>131</v>
      </c>
      <c r="AW627" s="14" t="s">
        <v>33</v>
      </c>
      <c r="AX627" s="14" t="s">
        <v>72</v>
      </c>
      <c r="AY627" s="238" t="s">
        <v>123</v>
      </c>
    </row>
    <row r="628" s="15" customFormat="1">
      <c r="A628" s="15"/>
      <c r="B628" s="239"/>
      <c r="C628" s="240"/>
      <c r="D628" s="219" t="s">
        <v>135</v>
      </c>
      <c r="E628" s="241" t="s">
        <v>19</v>
      </c>
      <c r="F628" s="242" t="s">
        <v>140</v>
      </c>
      <c r="G628" s="240"/>
      <c r="H628" s="243">
        <v>32.310000000000002</v>
      </c>
      <c r="I628" s="244"/>
      <c r="J628" s="240"/>
      <c r="K628" s="240"/>
      <c r="L628" s="245"/>
      <c r="M628" s="246"/>
      <c r="N628" s="247"/>
      <c r="O628" s="247"/>
      <c r="P628" s="247"/>
      <c r="Q628" s="247"/>
      <c r="R628" s="247"/>
      <c r="S628" s="247"/>
      <c r="T628" s="248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49" t="s">
        <v>135</v>
      </c>
      <c r="AU628" s="249" t="s">
        <v>131</v>
      </c>
      <c r="AV628" s="15" t="s">
        <v>130</v>
      </c>
      <c r="AW628" s="15" t="s">
        <v>33</v>
      </c>
      <c r="AX628" s="15" t="s">
        <v>77</v>
      </c>
      <c r="AY628" s="249" t="s">
        <v>123</v>
      </c>
    </row>
    <row r="629" s="2" customFormat="1" ht="24.15" customHeight="1">
      <c r="A629" s="40"/>
      <c r="B629" s="41"/>
      <c r="C629" s="199" t="s">
        <v>789</v>
      </c>
      <c r="D629" s="199" t="s">
        <v>125</v>
      </c>
      <c r="E629" s="200" t="s">
        <v>790</v>
      </c>
      <c r="F629" s="201" t="s">
        <v>791</v>
      </c>
      <c r="G629" s="202" t="s">
        <v>128</v>
      </c>
      <c r="H629" s="203">
        <v>961.505</v>
      </c>
      <c r="I629" s="204"/>
      <c r="J629" s="205">
        <f>ROUND(I629*H629,2)</f>
        <v>0</v>
      </c>
      <c r="K629" s="201" t="s">
        <v>249</v>
      </c>
      <c r="L629" s="46"/>
      <c r="M629" s="206" t="s">
        <v>19</v>
      </c>
      <c r="N629" s="207" t="s">
        <v>44</v>
      </c>
      <c r="O629" s="86"/>
      <c r="P629" s="208">
        <f>O629*H629</f>
        <v>0</v>
      </c>
      <c r="Q629" s="208">
        <v>0</v>
      </c>
      <c r="R629" s="208">
        <f>Q629*H629</f>
        <v>0</v>
      </c>
      <c r="S629" s="208">
        <v>0.016</v>
      </c>
      <c r="T629" s="209">
        <f>S629*H629</f>
        <v>15.384080000000001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10" t="s">
        <v>130</v>
      </c>
      <c r="AT629" s="210" t="s">
        <v>125</v>
      </c>
      <c r="AU629" s="210" t="s">
        <v>131</v>
      </c>
      <c r="AY629" s="19" t="s">
        <v>123</v>
      </c>
      <c r="BE629" s="211">
        <f>IF(N629="základní",J629,0)</f>
        <v>0</v>
      </c>
      <c r="BF629" s="211">
        <f>IF(N629="snížená",J629,0)</f>
        <v>0</v>
      </c>
      <c r="BG629" s="211">
        <f>IF(N629="zákl. přenesená",J629,0)</f>
        <v>0</v>
      </c>
      <c r="BH629" s="211">
        <f>IF(N629="sníž. přenesená",J629,0)</f>
        <v>0</v>
      </c>
      <c r="BI629" s="211">
        <f>IF(N629="nulová",J629,0)</f>
        <v>0</v>
      </c>
      <c r="BJ629" s="19" t="s">
        <v>131</v>
      </c>
      <c r="BK629" s="211">
        <f>ROUND(I629*H629,2)</f>
        <v>0</v>
      </c>
      <c r="BL629" s="19" t="s">
        <v>130</v>
      </c>
      <c r="BM629" s="210" t="s">
        <v>792</v>
      </c>
    </row>
    <row r="630" s="2" customFormat="1">
      <c r="A630" s="40"/>
      <c r="B630" s="41"/>
      <c r="C630" s="42"/>
      <c r="D630" s="212" t="s">
        <v>133</v>
      </c>
      <c r="E630" s="42"/>
      <c r="F630" s="213" t="s">
        <v>793</v>
      </c>
      <c r="G630" s="42"/>
      <c r="H630" s="42"/>
      <c r="I630" s="214"/>
      <c r="J630" s="42"/>
      <c r="K630" s="42"/>
      <c r="L630" s="46"/>
      <c r="M630" s="215"/>
      <c r="N630" s="216"/>
      <c r="O630" s="86"/>
      <c r="P630" s="86"/>
      <c r="Q630" s="86"/>
      <c r="R630" s="86"/>
      <c r="S630" s="86"/>
      <c r="T630" s="87"/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T630" s="19" t="s">
        <v>133</v>
      </c>
      <c r="AU630" s="19" t="s">
        <v>131</v>
      </c>
    </row>
    <row r="631" s="14" customFormat="1">
      <c r="A631" s="14"/>
      <c r="B631" s="228"/>
      <c r="C631" s="229"/>
      <c r="D631" s="219" t="s">
        <v>135</v>
      </c>
      <c r="E631" s="230" t="s">
        <v>19</v>
      </c>
      <c r="F631" s="231" t="s">
        <v>415</v>
      </c>
      <c r="G631" s="229"/>
      <c r="H631" s="232">
        <v>407.14800000000002</v>
      </c>
      <c r="I631" s="233"/>
      <c r="J631" s="229"/>
      <c r="K631" s="229"/>
      <c r="L631" s="234"/>
      <c r="M631" s="235"/>
      <c r="N631" s="236"/>
      <c r="O631" s="236"/>
      <c r="P631" s="236"/>
      <c r="Q631" s="236"/>
      <c r="R631" s="236"/>
      <c r="S631" s="236"/>
      <c r="T631" s="237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38" t="s">
        <v>135</v>
      </c>
      <c r="AU631" s="238" t="s">
        <v>131</v>
      </c>
      <c r="AV631" s="14" t="s">
        <v>131</v>
      </c>
      <c r="AW631" s="14" t="s">
        <v>33</v>
      </c>
      <c r="AX631" s="14" t="s">
        <v>72</v>
      </c>
      <c r="AY631" s="238" t="s">
        <v>123</v>
      </c>
    </row>
    <row r="632" s="14" customFormat="1">
      <c r="A632" s="14"/>
      <c r="B632" s="228"/>
      <c r="C632" s="229"/>
      <c r="D632" s="219" t="s">
        <v>135</v>
      </c>
      <c r="E632" s="230" t="s">
        <v>19</v>
      </c>
      <c r="F632" s="231" t="s">
        <v>416</v>
      </c>
      <c r="G632" s="229"/>
      <c r="H632" s="232">
        <v>411.07799999999997</v>
      </c>
      <c r="I632" s="233"/>
      <c r="J632" s="229"/>
      <c r="K632" s="229"/>
      <c r="L632" s="234"/>
      <c r="M632" s="235"/>
      <c r="N632" s="236"/>
      <c r="O632" s="236"/>
      <c r="P632" s="236"/>
      <c r="Q632" s="236"/>
      <c r="R632" s="236"/>
      <c r="S632" s="236"/>
      <c r="T632" s="237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38" t="s">
        <v>135</v>
      </c>
      <c r="AU632" s="238" t="s">
        <v>131</v>
      </c>
      <c r="AV632" s="14" t="s">
        <v>131</v>
      </c>
      <c r="AW632" s="14" t="s">
        <v>33</v>
      </c>
      <c r="AX632" s="14" t="s">
        <v>72</v>
      </c>
      <c r="AY632" s="238" t="s">
        <v>123</v>
      </c>
    </row>
    <row r="633" s="14" customFormat="1">
      <c r="A633" s="14"/>
      <c r="B633" s="228"/>
      <c r="C633" s="229"/>
      <c r="D633" s="219" t="s">
        <v>135</v>
      </c>
      <c r="E633" s="230" t="s">
        <v>19</v>
      </c>
      <c r="F633" s="231" t="s">
        <v>417</v>
      </c>
      <c r="G633" s="229"/>
      <c r="H633" s="232">
        <v>112.554</v>
      </c>
      <c r="I633" s="233"/>
      <c r="J633" s="229"/>
      <c r="K633" s="229"/>
      <c r="L633" s="234"/>
      <c r="M633" s="235"/>
      <c r="N633" s="236"/>
      <c r="O633" s="236"/>
      <c r="P633" s="236"/>
      <c r="Q633" s="236"/>
      <c r="R633" s="236"/>
      <c r="S633" s="236"/>
      <c r="T633" s="237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38" t="s">
        <v>135</v>
      </c>
      <c r="AU633" s="238" t="s">
        <v>131</v>
      </c>
      <c r="AV633" s="14" t="s">
        <v>131</v>
      </c>
      <c r="AW633" s="14" t="s">
        <v>33</v>
      </c>
      <c r="AX633" s="14" t="s">
        <v>72</v>
      </c>
      <c r="AY633" s="238" t="s">
        <v>123</v>
      </c>
    </row>
    <row r="634" s="14" customFormat="1">
      <c r="A634" s="14"/>
      <c r="B634" s="228"/>
      <c r="C634" s="229"/>
      <c r="D634" s="219" t="s">
        <v>135</v>
      </c>
      <c r="E634" s="230" t="s">
        <v>19</v>
      </c>
      <c r="F634" s="231" t="s">
        <v>417</v>
      </c>
      <c r="G634" s="229"/>
      <c r="H634" s="232">
        <v>112.554</v>
      </c>
      <c r="I634" s="233"/>
      <c r="J634" s="229"/>
      <c r="K634" s="229"/>
      <c r="L634" s="234"/>
      <c r="M634" s="235"/>
      <c r="N634" s="236"/>
      <c r="O634" s="236"/>
      <c r="P634" s="236"/>
      <c r="Q634" s="236"/>
      <c r="R634" s="236"/>
      <c r="S634" s="236"/>
      <c r="T634" s="237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38" t="s">
        <v>135</v>
      </c>
      <c r="AU634" s="238" t="s">
        <v>131</v>
      </c>
      <c r="AV634" s="14" t="s">
        <v>131</v>
      </c>
      <c r="AW634" s="14" t="s">
        <v>33</v>
      </c>
      <c r="AX634" s="14" t="s">
        <v>72</v>
      </c>
      <c r="AY634" s="238" t="s">
        <v>123</v>
      </c>
    </row>
    <row r="635" s="14" customFormat="1">
      <c r="A635" s="14"/>
      <c r="B635" s="228"/>
      <c r="C635" s="229"/>
      <c r="D635" s="219" t="s">
        <v>135</v>
      </c>
      <c r="E635" s="230" t="s">
        <v>19</v>
      </c>
      <c r="F635" s="231" t="s">
        <v>418</v>
      </c>
      <c r="G635" s="229"/>
      <c r="H635" s="232">
        <v>1.294</v>
      </c>
      <c r="I635" s="233"/>
      <c r="J635" s="229"/>
      <c r="K635" s="229"/>
      <c r="L635" s="234"/>
      <c r="M635" s="235"/>
      <c r="N635" s="236"/>
      <c r="O635" s="236"/>
      <c r="P635" s="236"/>
      <c r="Q635" s="236"/>
      <c r="R635" s="236"/>
      <c r="S635" s="236"/>
      <c r="T635" s="237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38" t="s">
        <v>135</v>
      </c>
      <c r="AU635" s="238" t="s">
        <v>131</v>
      </c>
      <c r="AV635" s="14" t="s">
        <v>131</v>
      </c>
      <c r="AW635" s="14" t="s">
        <v>33</v>
      </c>
      <c r="AX635" s="14" t="s">
        <v>72</v>
      </c>
      <c r="AY635" s="238" t="s">
        <v>123</v>
      </c>
    </row>
    <row r="636" s="14" customFormat="1">
      <c r="A636" s="14"/>
      <c r="B636" s="228"/>
      <c r="C636" s="229"/>
      <c r="D636" s="219" t="s">
        <v>135</v>
      </c>
      <c r="E636" s="230" t="s">
        <v>19</v>
      </c>
      <c r="F636" s="231" t="s">
        <v>419</v>
      </c>
      <c r="G636" s="229"/>
      <c r="H636" s="232">
        <v>10.4</v>
      </c>
      <c r="I636" s="233"/>
      <c r="J636" s="229"/>
      <c r="K636" s="229"/>
      <c r="L636" s="234"/>
      <c r="M636" s="235"/>
      <c r="N636" s="236"/>
      <c r="O636" s="236"/>
      <c r="P636" s="236"/>
      <c r="Q636" s="236"/>
      <c r="R636" s="236"/>
      <c r="S636" s="236"/>
      <c r="T636" s="237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38" t="s">
        <v>135</v>
      </c>
      <c r="AU636" s="238" t="s">
        <v>131</v>
      </c>
      <c r="AV636" s="14" t="s">
        <v>131</v>
      </c>
      <c r="AW636" s="14" t="s">
        <v>33</v>
      </c>
      <c r="AX636" s="14" t="s">
        <v>72</v>
      </c>
      <c r="AY636" s="238" t="s">
        <v>123</v>
      </c>
    </row>
    <row r="637" s="14" customFormat="1">
      <c r="A637" s="14"/>
      <c r="B637" s="228"/>
      <c r="C637" s="229"/>
      <c r="D637" s="219" t="s">
        <v>135</v>
      </c>
      <c r="E637" s="230" t="s">
        <v>19</v>
      </c>
      <c r="F637" s="231" t="s">
        <v>420</v>
      </c>
      <c r="G637" s="229"/>
      <c r="H637" s="232">
        <v>2.3999999999999999</v>
      </c>
      <c r="I637" s="233"/>
      <c r="J637" s="229"/>
      <c r="K637" s="229"/>
      <c r="L637" s="234"/>
      <c r="M637" s="235"/>
      <c r="N637" s="236"/>
      <c r="O637" s="236"/>
      <c r="P637" s="236"/>
      <c r="Q637" s="236"/>
      <c r="R637" s="236"/>
      <c r="S637" s="236"/>
      <c r="T637" s="237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38" t="s">
        <v>135</v>
      </c>
      <c r="AU637" s="238" t="s">
        <v>131</v>
      </c>
      <c r="AV637" s="14" t="s">
        <v>131</v>
      </c>
      <c r="AW637" s="14" t="s">
        <v>33</v>
      </c>
      <c r="AX637" s="14" t="s">
        <v>72</v>
      </c>
      <c r="AY637" s="238" t="s">
        <v>123</v>
      </c>
    </row>
    <row r="638" s="14" customFormat="1">
      <c r="A638" s="14"/>
      <c r="B638" s="228"/>
      <c r="C638" s="229"/>
      <c r="D638" s="219" t="s">
        <v>135</v>
      </c>
      <c r="E638" s="230" t="s">
        <v>19</v>
      </c>
      <c r="F638" s="231" t="s">
        <v>421</v>
      </c>
      <c r="G638" s="229"/>
      <c r="H638" s="232">
        <v>7.7699999999999996</v>
      </c>
      <c r="I638" s="233"/>
      <c r="J638" s="229"/>
      <c r="K638" s="229"/>
      <c r="L638" s="234"/>
      <c r="M638" s="235"/>
      <c r="N638" s="236"/>
      <c r="O638" s="236"/>
      <c r="P638" s="236"/>
      <c r="Q638" s="236"/>
      <c r="R638" s="236"/>
      <c r="S638" s="236"/>
      <c r="T638" s="237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38" t="s">
        <v>135</v>
      </c>
      <c r="AU638" s="238" t="s">
        <v>131</v>
      </c>
      <c r="AV638" s="14" t="s">
        <v>131</v>
      </c>
      <c r="AW638" s="14" t="s">
        <v>33</v>
      </c>
      <c r="AX638" s="14" t="s">
        <v>72</v>
      </c>
      <c r="AY638" s="238" t="s">
        <v>123</v>
      </c>
    </row>
    <row r="639" s="14" customFormat="1">
      <c r="A639" s="14"/>
      <c r="B639" s="228"/>
      <c r="C639" s="229"/>
      <c r="D639" s="219" t="s">
        <v>135</v>
      </c>
      <c r="E639" s="230" t="s">
        <v>19</v>
      </c>
      <c r="F639" s="231" t="s">
        <v>347</v>
      </c>
      <c r="G639" s="229"/>
      <c r="H639" s="232">
        <v>1.8</v>
      </c>
      <c r="I639" s="233"/>
      <c r="J639" s="229"/>
      <c r="K639" s="229"/>
      <c r="L639" s="234"/>
      <c r="M639" s="235"/>
      <c r="N639" s="236"/>
      <c r="O639" s="236"/>
      <c r="P639" s="236"/>
      <c r="Q639" s="236"/>
      <c r="R639" s="236"/>
      <c r="S639" s="236"/>
      <c r="T639" s="237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38" t="s">
        <v>135</v>
      </c>
      <c r="AU639" s="238" t="s">
        <v>131</v>
      </c>
      <c r="AV639" s="14" t="s">
        <v>131</v>
      </c>
      <c r="AW639" s="14" t="s">
        <v>33</v>
      </c>
      <c r="AX639" s="14" t="s">
        <v>72</v>
      </c>
      <c r="AY639" s="238" t="s">
        <v>123</v>
      </c>
    </row>
    <row r="640" s="14" customFormat="1">
      <c r="A640" s="14"/>
      <c r="B640" s="228"/>
      <c r="C640" s="229"/>
      <c r="D640" s="219" t="s">
        <v>135</v>
      </c>
      <c r="E640" s="230" t="s">
        <v>19</v>
      </c>
      <c r="F640" s="231" t="s">
        <v>348</v>
      </c>
      <c r="G640" s="229"/>
      <c r="H640" s="232">
        <v>10.800000000000001</v>
      </c>
      <c r="I640" s="233"/>
      <c r="J640" s="229"/>
      <c r="K640" s="229"/>
      <c r="L640" s="234"/>
      <c r="M640" s="235"/>
      <c r="N640" s="236"/>
      <c r="O640" s="236"/>
      <c r="P640" s="236"/>
      <c r="Q640" s="236"/>
      <c r="R640" s="236"/>
      <c r="S640" s="236"/>
      <c r="T640" s="237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38" t="s">
        <v>135</v>
      </c>
      <c r="AU640" s="238" t="s">
        <v>131</v>
      </c>
      <c r="AV640" s="14" t="s">
        <v>131</v>
      </c>
      <c r="AW640" s="14" t="s">
        <v>33</v>
      </c>
      <c r="AX640" s="14" t="s">
        <v>72</v>
      </c>
      <c r="AY640" s="238" t="s">
        <v>123</v>
      </c>
    </row>
    <row r="641" s="14" customFormat="1">
      <c r="A641" s="14"/>
      <c r="B641" s="228"/>
      <c r="C641" s="229"/>
      <c r="D641" s="219" t="s">
        <v>135</v>
      </c>
      <c r="E641" s="230" t="s">
        <v>19</v>
      </c>
      <c r="F641" s="231" t="s">
        <v>422</v>
      </c>
      <c r="G641" s="229"/>
      <c r="H641" s="232">
        <v>-1.8899999999999999</v>
      </c>
      <c r="I641" s="233"/>
      <c r="J641" s="229"/>
      <c r="K641" s="229"/>
      <c r="L641" s="234"/>
      <c r="M641" s="235"/>
      <c r="N641" s="236"/>
      <c r="O641" s="236"/>
      <c r="P641" s="236"/>
      <c r="Q641" s="236"/>
      <c r="R641" s="236"/>
      <c r="S641" s="236"/>
      <c r="T641" s="237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38" t="s">
        <v>135</v>
      </c>
      <c r="AU641" s="238" t="s">
        <v>131</v>
      </c>
      <c r="AV641" s="14" t="s">
        <v>131</v>
      </c>
      <c r="AW641" s="14" t="s">
        <v>33</v>
      </c>
      <c r="AX641" s="14" t="s">
        <v>72</v>
      </c>
      <c r="AY641" s="238" t="s">
        <v>123</v>
      </c>
    </row>
    <row r="642" s="14" customFormat="1">
      <c r="A642" s="14"/>
      <c r="B642" s="228"/>
      <c r="C642" s="229"/>
      <c r="D642" s="219" t="s">
        <v>135</v>
      </c>
      <c r="E642" s="230" t="s">
        <v>19</v>
      </c>
      <c r="F642" s="231" t="s">
        <v>423</v>
      </c>
      <c r="G642" s="229"/>
      <c r="H642" s="232">
        <v>-39.600000000000001</v>
      </c>
      <c r="I642" s="233"/>
      <c r="J642" s="229"/>
      <c r="K642" s="229"/>
      <c r="L642" s="234"/>
      <c r="M642" s="235"/>
      <c r="N642" s="236"/>
      <c r="O642" s="236"/>
      <c r="P642" s="236"/>
      <c r="Q642" s="236"/>
      <c r="R642" s="236"/>
      <c r="S642" s="236"/>
      <c r="T642" s="237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38" t="s">
        <v>135</v>
      </c>
      <c r="AU642" s="238" t="s">
        <v>131</v>
      </c>
      <c r="AV642" s="14" t="s">
        <v>131</v>
      </c>
      <c r="AW642" s="14" t="s">
        <v>33</v>
      </c>
      <c r="AX642" s="14" t="s">
        <v>72</v>
      </c>
      <c r="AY642" s="238" t="s">
        <v>123</v>
      </c>
    </row>
    <row r="643" s="14" customFormat="1">
      <c r="A643" s="14"/>
      <c r="B643" s="228"/>
      <c r="C643" s="229"/>
      <c r="D643" s="219" t="s">
        <v>135</v>
      </c>
      <c r="E643" s="230" t="s">
        <v>19</v>
      </c>
      <c r="F643" s="231" t="s">
        <v>424</v>
      </c>
      <c r="G643" s="229"/>
      <c r="H643" s="232">
        <v>-3.2400000000000002</v>
      </c>
      <c r="I643" s="233"/>
      <c r="J643" s="229"/>
      <c r="K643" s="229"/>
      <c r="L643" s="234"/>
      <c r="M643" s="235"/>
      <c r="N643" s="236"/>
      <c r="O643" s="236"/>
      <c r="P643" s="236"/>
      <c r="Q643" s="236"/>
      <c r="R643" s="236"/>
      <c r="S643" s="236"/>
      <c r="T643" s="237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38" t="s">
        <v>135</v>
      </c>
      <c r="AU643" s="238" t="s">
        <v>131</v>
      </c>
      <c r="AV643" s="14" t="s">
        <v>131</v>
      </c>
      <c r="AW643" s="14" t="s">
        <v>33</v>
      </c>
      <c r="AX643" s="14" t="s">
        <v>72</v>
      </c>
      <c r="AY643" s="238" t="s">
        <v>123</v>
      </c>
    </row>
    <row r="644" s="14" customFormat="1">
      <c r="A644" s="14"/>
      <c r="B644" s="228"/>
      <c r="C644" s="229"/>
      <c r="D644" s="219" t="s">
        <v>135</v>
      </c>
      <c r="E644" s="230" t="s">
        <v>19</v>
      </c>
      <c r="F644" s="231" t="s">
        <v>425</v>
      </c>
      <c r="G644" s="229"/>
      <c r="H644" s="232">
        <v>-23.399999999999999</v>
      </c>
      <c r="I644" s="233"/>
      <c r="J644" s="229"/>
      <c r="K644" s="229"/>
      <c r="L644" s="234"/>
      <c r="M644" s="235"/>
      <c r="N644" s="236"/>
      <c r="O644" s="236"/>
      <c r="P644" s="236"/>
      <c r="Q644" s="236"/>
      <c r="R644" s="236"/>
      <c r="S644" s="236"/>
      <c r="T644" s="237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38" t="s">
        <v>135</v>
      </c>
      <c r="AU644" s="238" t="s">
        <v>131</v>
      </c>
      <c r="AV644" s="14" t="s">
        <v>131</v>
      </c>
      <c r="AW644" s="14" t="s">
        <v>33</v>
      </c>
      <c r="AX644" s="14" t="s">
        <v>72</v>
      </c>
      <c r="AY644" s="238" t="s">
        <v>123</v>
      </c>
    </row>
    <row r="645" s="14" customFormat="1">
      <c r="A645" s="14"/>
      <c r="B645" s="228"/>
      <c r="C645" s="229"/>
      <c r="D645" s="219" t="s">
        <v>135</v>
      </c>
      <c r="E645" s="230" t="s">
        <v>19</v>
      </c>
      <c r="F645" s="231" t="s">
        <v>254</v>
      </c>
      <c r="G645" s="229"/>
      <c r="H645" s="232">
        <v>-3.9100000000000001</v>
      </c>
      <c r="I645" s="233"/>
      <c r="J645" s="229"/>
      <c r="K645" s="229"/>
      <c r="L645" s="234"/>
      <c r="M645" s="235"/>
      <c r="N645" s="236"/>
      <c r="O645" s="236"/>
      <c r="P645" s="236"/>
      <c r="Q645" s="236"/>
      <c r="R645" s="236"/>
      <c r="S645" s="236"/>
      <c r="T645" s="237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38" t="s">
        <v>135</v>
      </c>
      <c r="AU645" s="238" t="s">
        <v>131</v>
      </c>
      <c r="AV645" s="14" t="s">
        <v>131</v>
      </c>
      <c r="AW645" s="14" t="s">
        <v>33</v>
      </c>
      <c r="AX645" s="14" t="s">
        <v>72</v>
      </c>
      <c r="AY645" s="238" t="s">
        <v>123</v>
      </c>
    </row>
    <row r="646" s="14" customFormat="1">
      <c r="A646" s="14"/>
      <c r="B646" s="228"/>
      <c r="C646" s="229"/>
      <c r="D646" s="219" t="s">
        <v>135</v>
      </c>
      <c r="E646" s="230" t="s">
        <v>19</v>
      </c>
      <c r="F646" s="231" t="s">
        <v>426</v>
      </c>
      <c r="G646" s="229"/>
      <c r="H646" s="232">
        <v>-84</v>
      </c>
      <c r="I646" s="233"/>
      <c r="J646" s="229"/>
      <c r="K646" s="229"/>
      <c r="L646" s="234"/>
      <c r="M646" s="235"/>
      <c r="N646" s="236"/>
      <c r="O646" s="236"/>
      <c r="P646" s="236"/>
      <c r="Q646" s="236"/>
      <c r="R646" s="236"/>
      <c r="S646" s="236"/>
      <c r="T646" s="237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38" t="s">
        <v>135</v>
      </c>
      <c r="AU646" s="238" t="s">
        <v>131</v>
      </c>
      <c r="AV646" s="14" t="s">
        <v>131</v>
      </c>
      <c r="AW646" s="14" t="s">
        <v>33</v>
      </c>
      <c r="AX646" s="14" t="s">
        <v>72</v>
      </c>
      <c r="AY646" s="238" t="s">
        <v>123</v>
      </c>
    </row>
    <row r="647" s="14" customFormat="1">
      <c r="A647" s="14"/>
      <c r="B647" s="228"/>
      <c r="C647" s="229"/>
      <c r="D647" s="219" t="s">
        <v>135</v>
      </c>
      <c r="E647" s="230" t="s">
        <v>19</v>
      </c>
      <c r="F647" s="231" t="s">
        <v>427</v>
      </c>
      <c r="G647" s="229"/>
      <c r="H647" s="232">
        <v>-7.2000000000000002</v>
      </c>
      <c r="I647" s="233"/>
      <c r="J647" s="229"/>
      <c r="K647" s="229"/>
      <c r="L647" s="234"/>
      <c r="M647" s="235"/>
      <c r="N647" s="236"/>
      <c r="O647" s="236"/>
      <c r="P647" s="236"/>
      <c r="Q647" s="236"/>
      <c r="R647" s="236"/>
      <c r="S647" s="236"/>
      <c r="T647" s="237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38" t="s">
        <v>135</v>
      </c>
      <c r="AU647" s="238" t="s">
        <v>131</v>
      </c>
      <c r="AV647" s="14" t="s">
        <v>131</v>
      </c>
      <c r="AW647" s="14" t="s">
        <v>33</v>
      </c>
      <c r="AX647" s="14" t="s">
        <v>72</v>
      </c>
      <c r="AY647" s="238" t="s">
        <v>123</v>
      </c>
    </row>
    <row r="648" s="14" customFormat="1">
      <c r="A648" s="14"/>
      <c r="B648" s="228"/>
      <c r="C648" s="229"/>
      <c r="D648" s="219" t="s">
        <v>135</v>
      </c>
      <c r="E648" s="230" t="s">
        <v>19</v>
      </c>
      <c r="F648" s="231" t="s">
        <v>428</v>
      </c>
      <c r="G648" s="229"/>
      <c r="H648" s="232">
        <v>-1.44</v>
      </c>
      <c r="I648" s="233"/>
      <c r="J648" s="229"/>
      <c r="K648" s="229"/>
      <c r="L648" s="234"/>
      <c r="M648" s="235"/>
      <c r="N648" s="236"/>
      <c r="O648" s="236"/>
      <c r="P648" s="236"/>
      <c r="Q648" s="236"/>
      <c r="R648" s="236"/>
      <c r="S648" s="236"/>
      <c r="T648" s="237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38" t="s">
        <v>135</v>
      </c>
      <c r="AU648" s="238" t="s">
        <v>131</v>
      </c>
      <c r="AV648" s="14" t="s">
        <v>131</v>
      </c>
      <c r="AW648" s="14" t="s">
        <v>33</v>
      </c>
      <c r="AX648" s="14" t="s">
        <v>72</v>
      </c>
      <c r="AY648" s="238" t="s">
        <v>123</v>
      </c>
    </row>
    <row r="649" s="14" customFormat="1">
      <c r="A649" s="14"/>
      <c r="B649" s="228"/>
      <c r="C649" s="229"/>
      <c r="D649" s="219" t="s">
        <v>135</v>
      </c>
      <c r="E649" s="230" t="s">
        <v>19</v>
      </c>
      <c r="F649" s="231" t="s">
        <v>429</v>
      </c>
      <c r="G649" s="229"/>
      <c r="H649" s="232">
        <v>2.25</v>
      </c>
      <c r="I649" s="233"/>
      <c r="J649" s="229"/>
      <c r="K649" s="229"/>
      <c r="L649" s="234"/>
      <c r="M649" s="235"/>
      <c r="N649" s="236"/>
      <c r="O649" s="236"/>
      <c r="P649" s="236"/>
      <c r="Q649" s="236"/>
      <c r="R649" s="236"/>
      <c r="S649" s="236"/>
      <c r="T649" s="237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38" t="s">
        <v>135</v>
      </c>
      <c r="AU649" s="238" t="s">
        <v>131</v>
      </c>
      <c r="AV649" s="14" t="s">
        <v>131</v>
      </c>
      <c r="AW649" s="14" t="s">
        <v>33</v>
      </c>
      <c r="AX649" s="14" t="s">
        <v>72</v>
      </c>
      <c r="AY649" s="238" t="s">
        <v>123</v>
      </c>
    </row>
    <row r="650" s="14" customFormat="1">
      <c r="A650" s="14"/>
      <c r="B650" s="228"/>
      <c r="C650" s="229"/>
      <c r="D650" s="219" t="s">
        <v>135</v>
      </c>
      <c r="E650" s="230" t="s">
        <v>19</v>
      </c>
      <c r="F650" s="231" t="s">
        <v>430</v>
      </c>
      <c r="G650" s="229"/>
      <c r="H650" s="232">
        <v>7.7999999999999998</v>
      </c>
      <c r="I650" s="233"/>
      <c r="J650" s="229"/>
      <c r="K650" s="229"/>
      <c r="L650" s="234"/>
      <c r="M650" s="235"/>
      <c r="N650" s="236"/>
      <c r="O650" s="236"/>
      <c r="P650" s="236"/>
      <c r="Q650" s="236"/>
      <c r="R650" s="236"/>
      <c r="S650" s="236"/>
      <c r="T650" s="237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38" t="s">
        <v>135</v>
      </c>
      <c r="AU650" s="238" t="s">
        <v>131</v>
      </c>
      <c r="AV650" s="14" t="s">
        <v>131</v>
      </c>
      <c r="AW650" s="14" t="s">
        <v>33</v>
      </c>
      <c r="AX650" s="14" t="s">
        <v>72</v>
      </c>
      <c r="AY650" s="238" t="s">
        <v>123</v>
      </c>
    </row>
    <row r="651" s="14" customFormat="1">
      <c r="A651" s="14"/>
      <c r="B651" s="228"/>
      <c r="C651" s="229"/>
      <c r="D651" s="219" t="s">
        <v>135</v>
      </c>
      <c r="E651" s="230" t="s">
        <v>19</v>
      </c>
      <c r="F651" s="231" t="s">
        <v>431</v>
      </c>
      <c r="G651" s="229"/>
      <c r="H651" s="232">
        <v>11.087999999999999</v>
      </c>
      <c r="I651" s="233"/>
      <c r="J651" s="229"/>
      <c r="K651" s="229"/>
      <c r="L651" s="234"/>
      <c r="M651" s="235"/>
      <c r="N651" s="236"/>
      <c r="O651" s="236"/>
      <c r="P651" s="236"/>
      <c r="Q651" s="236"/>
      <c r="R651" s="236"/>
      <c r="S651" s="236"/>
      <c r="T651" s="237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38" t="s">
        <v>135</v>
      </c>
      <c r="AU651" s="238" t="s">
        <v>131</v>
      </c>
      <c r="AV651" s="14" t="s">
        <v>131</v>
      </c>
      <c r="AW651" s="14" t="s">
        <v>33</v>
      </c>
      <c r="AX651" s="14" t="s">
        <v>72</v>
      </c>
      <c r="AY651" s="238" t="s">
        <v>123</v>
      </c>
    </row>
    <row r="652" s="14" customFormat="1">
      <c r="A652" s="14"/>
      <c r="B652" s="228"/>
      <c r="C652" s="229"/>
      <c r="D652" s="219" t="s">
        <v>135</v>
      </c>
      <c r="E652" s="230" t="s">
        <v>19</v>
      </c>
      <c r="F652" s="231" t="s">
        <v>432</v>
      </c>
      <c r="G652" s="229"/>
      <c r="H652" s="232">
        <v>1.0800000000000001</v>
      </c>
      <c r="I652" s="233"/>
      <c r="J652" s="229"/>
      <c r="K652" s="229"/>
      <c r="L652" s="234"/>
      <c r="M652" s="235"/>
      <c r="N652" s="236"/>
      <c r="O652" s="236"/>
      <c r="P652" s="236"/>
      <c r="Q652" s="236"/>
      <c r="R652" s="236"/>
      <c r="S652" s="236"/>
      <c r="T652" s="237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38" t="s">
        <v>135</v>
      </c>
      <c r="AU652" s="238" t="s">
        <v>131</v>
      </c>
      <c r="AV652" s="14" t="s">
        <v>131</v>
      </c>
      <c r="AW652" s="14" t="s">
        <v>33</v>
      </c>
      <c r="AX652" s="14" t="s">
        <v>72</v>
      </c>
      <c r="AY652" s="238" t="s">
        <v>123</v>
      </c>
    </row>
    <row r="653" s="14" customFormat="1">
      <c r="A653" s="14"/>
      <c r="B653" s="228"/>
      <c r="C653" s="229"/>
      <c r="D653" s="219" t="s">
        <v>135</v>
      </c>
      <c r="E653" s="230" t="s">
        <v>19</v>
      </c>
      <c r="F653" s="231" t="s">
        <v>433</v>
      </c>
      <c r="G653" s="229"/>
      <c r="H653" s="232">
        <v>0.315</v>
      </c>
      <c r="I653" s="233"/>
      <c r="J653" s="229"/>
      <c r="K653" s="229"/>
      <c r="L653" s="234"/>
      <c r="M653" s="235"/>
      <c r="N653" s="236"/>
      <c r="O653" s="236"/>
      <c r="P653" s="236"/>
      <c r="Q653" s="236"/>
      <c r="R653" s="236"/>
      <c r="S653" s="236"/>
      <c r="T653" s="237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38" t="s">
        <v>135</v>
      </c>
      <c r="AU653" s="238" t="s">
        <v>131</v>
      </c>
      <c r="AV653" s="14" t="s">
        <v>131</v>
      </c>
      <c r="AW653" s="14" t="s">
        <v>33</v>
      </c>
      <c r="AX653" s="14" t="s">
        <v>72</v>
      </c>
      <c r="AY653" s="238" t="s">
        <v>123</v>
      </c>
    </row>
    <row r="654" s="14" customFormat="1">
      <c r="A654" s="14"/>
      <c r="B654" s="228"/>
      <c r="C654" s="229"/>
      <c r="D654" s="219" t="s">
        <v>135</v>
      </c>
      <c r="E654" s="230" t="s">
        <v>19</v>
      </c>
      <c r="F654" s="231" t="s">
        <v>434</v>
      </c>
      <c r="G654" s="229"/>
      <c r="H654" s="232">
        <v>20</v>
      </c>
      <c r="I654" s="233"/>
      <c r="J654" s="229"/>
      <c r="K654" s="229"/>
      <c r="L654" s="234"/>
      <c r="M654" s="235"/>
      <c r="N654" s="236"/>
      <c r="O654" s="236"/>
      <c r="P654" s="236"/>
      <c r="Q654" s="236"/>
      <c r="R654" s="236"/>
      <c r="S654" s="236"/>
      <c r="T654" s="237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38" t="s">
        <v>135</v>
      </c>
      <c r="AU654" s="238" t="s">
        <v>131</v>
      </c>
      <c r="AV654" s="14" t="s">
        <v>131</v>
      </c>
      <c r="AW654" s="14" t="s">
        <v>33</v>
      </c>
      <c r="AX654" s="14" t="s">
        <v>72</v>
      </c>
      <c r="AY654" s="238" t="s">
        <v>123</v>
      </c>
    </row>
    <row r="655" s="14" customFormat="1">
      <c r="A655" s="14"/>
      <c r="B655" s="228"/>
      <c r="C655" s="229"/>
      <c r="D655" s="219" t="s">
        <v>135</v>
      </c>
      <c r="E655" s="230" t="s">
        <v>19</v>
      </c>
      <c r="F655" s="231" t="s">
        <v>435</v>
      </c>
      <c r="G655" s="229"/>
      <c r="H655" s="232">
        <v>1.296</v>
      </c>
      <c r="I655" s="233"/>
      <c r="J655" s="229"/>
      <c r="K655" s="229"/>
      <c r="L655" s="234"/>
      <c r="M655" s="235"/>
      <c r="N655" s="236"/>
      <c r="O655" s="236"/>
      <c r="P655" s="236"/>
      <c r="Q655" s="236"/>
      <c r="R655" s="236"/>
      <c r="S655" s="236"/>
      <c r="T655" s="237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38" t="s">
        <v>135</v>
      </c>
      <c r="AU655" s="238" t="s">
        <v>131</v>
      </c>
      <c r="AV655" s="14" t="s">
        <v>131</v>
      </c>
      <c r="AW655" s="14" t="s">
        <v>33</v>
      </c>
      <c r="AX655" s="14" t="s">
        <v>72</v>
      </c>
      <c r="AY655" s="238" t="s">
        <v>123</v>
      </c>
    </row>
    <row r="656" s="14" customFormat="1">
      <c r="A656" s="14"/>
      <c r="B656" s="228"/>
      <c r="C656" s="229"/>
      <c r="D656" s="219" t="s">
        <v>135</v>
      </c>
      <c r="E656" s="230" t="s">
        <v>19</v>
      </c>
      <c r="F656" s="231" t="s">
        <v>436</v>
      </c>
      <c r="G656" s="229"/>
      <c r="H656" s="232">
        <v>0.432</v>
      </c>
      <c r="I656" s="233"/>
      <c r="J656" s="229"/>
      <c r="K656" s="229"/>
      <c r="L656" s="234"/>
      <c r="M656" s="235"/>
      <c r="N656" s="236"/>
      <c r="O656" s="236"/>
      <c r="P656" s="236"/>
      <c r="Q656" s="236"/>
      <c r="R656" s="236"/>
      <c r="S656" s="236"/>
      <c r="T656" s="237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38" t="s">
        <v>135</v>
      </c>
      <c r="AU656" s="238" t="s">
        <v>131</v>
      </c>
      <c r="AV656" s="14" t="s">
        <v>131</v>
      </c>
      <c r="AW656" s="14" t="s">
        <v>33</v>
      </c>
      <c r="AX656" s="14" t="s">
        <v>72</v>
      </c>
      <c r="AY656" s="238" t="s">
        <v>123</v>
      </c>
    </row>
    <row r="657" s="14" customFormat="1">
      <c r="A657" s="14"/>
      <c r="B657" s="228"/>
      <c r="C657" s="229"/>
      <c r="D657" s="219" t="s">
        <v>135</v>
      </c>
      <c r="E657" s="230" t="s">
        <v>19</v>
      </c>
      <c r="F657" s="231" t="s">
        <v>437</v>
      </c>
      <c r="G657" s="229"/>
      <c r="H657" s="232">
        <v>0.57599999999999996</v>
      </c>
      <c r="I657" s="233"/>
      <c r="J657" s="229"/>
      <c r="K657" s="229"/>
      <c r="L657" s="234"/>
      <c r="M657" s="235"/>
      <c r="N657" s="236"/>
      <c r="O657" s="236"/>
      <c r="P657" s="236"/>
      <c r="Q657" s="236"/>
      <c r="R657" s="236"/>
      <c r="S657" s="236"/>
      <c r="T657" s="237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38" t="s">
        <v>135</v>
      </c>
      <c r="AU657" s="238" t="s">
        <v>131</v>
      </c>
      <c r="AV657" s="14" t="s">
        <v>131</v>
      </c>
      <c r="AW657" s="14" t="s">
        <v>33</v>
      </c>
      <c r="AX657" s="14" t="s">
        <v>72</v>
      </c>
      <c r="AY657" s="238" t="s">
        <v>123</v>
      </c>
    </row>
    <row r="658" s="14" customFormat="1">
      <c r="A658" s="14"/>
      <c r="B658" s="228"/>
      <c r="C658" s="229"/>
      <c r="D658" s="219" t="s">
        <v>135</v>
      </c>
      <c r="E658" s="230" t="s">
        <v>19</v>
      </c>
      <c r="F658" s="231" t="s">
        <v>438</v>
      </c>
      <c r="G658" s="229"/>
      <c r="H658" s="232">
        <v>2.6099999999999999</v>
      </c>
      <c r="I658" s="233"/>
      <c r="J658" s="229"/>
      <c r="K658" s="229"/>
      <c r="L658" s="234"/>
      <c r="M658" s="235"/>
      <c r="N658" s="236"/>
      <c r="O658" s="236"/>
      <c r="P658" s="236"/>
      <c r="Q658" s="236"/>
      <c r="R658" s="236"/>
      <c r="S658" s="236"/>
      <c r="T658" s="237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38" t="s">
        <v>135</v>
      </c>
      <c r="AU658" s="238" t="s">
        <v>131</v>
      </c>
      <c r="AV658" s="14" t="s">
        <v>131</v>
      </c>
      <c r="AW658" s="14" t="s">
        <v>33</v>
      </c>
      <c r="AX658" s="14" t="s">
        <v>72</v>
      </c>
      <c r="AY658" s="238" t="s">
        <v>123</v>
      </c>
    </row>
    <row r="659" s="14" customFormat="1">
      <c r="A659" s="14"/>
      <c r="B659" s="228"/>
      <c r="C659" s="229"/>
      <c r="D659" s="219" t="s">
        <v>135</v>
      </c>
      <c r="E659" s="230" t="s">
        <v>19</v>
      </c>
      <c r="F659" s="231" t="s">
        <v>439</v>
      </c>
      <c r="G659" s="229"/>
      <c r="H659" s="232">
        <v>0.93999999999999995</v>
      </c>
      <c r="I659" s="233"/>
      <c r="J659" s="229"/>
      <c r="K659" s="229"/>
      <c r="L659" s="234"/>
      <c r="M659" s="235"/>
      <c r="N659" s="236"/>
      <c r="O659" s="236"/>
      <c r="P659" s="236"/>
      <c r="Q659" s="236"/>
      <c r="R659" s="236"/>
      <c r="S659" s="236"/>
      <c r="T659" s="237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38" t="s">
        <v>135</v>
      </c>
      <c r="AU659" s="238" t="s">
        <v>131</v>
      </c>
      <c r="AV659" s="14" t="s">
        <v>131</v>
      </c>
      <c r="AW659" s="14" t="s">
        <v>33</v>
      </c>
      <c r="AX659" s="14" t="s">
        <v>72</v>
      </c>
      <c r="AY659" s="238" t="s">
        <v>123</v>
      </c>
    </row>
    <row r="660" s="15" customFormat="1">
      <c r="A660" s="15"/>
      <c r="B660" s="239"/>
      <c r="C660" s="240"/>
      <c r="D660" s="219" t="s">
        <v>135</v>
      </c>
      <c r="E660" s="241" t="s">
        <v>19</v>
      </c>
      <c r="F660" s="242" t="s">
        <v>140</v>
      </c>
      <c r="G660" s="240"/>
      <c r="H660" s="243">
        <v>961.50500000000034</v>
      </c>
      <c r="I660" s="244"/>
      <c r="J660" s="240"/>
      <c r="K660" s="240"/>
      <c r="L660" s="245"/>
      <c r="M660" s="246"/>
      <c r="N660" s="247"/>
      <c r="O660" s="247"/>
      <c r="P660" s="247"/>
      <c r="Q660" s="247"/>
      <c r="R660" s="247"/>
      <c r="S660" s="247"/>
      <c r="T660" s="248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49" t="s">
        <v>135</v>
      </c>
      <c r="AU660" s="249" t="s">
        <v>131</v>
      </c>
      <c r="AV660" s="15" t="s">
        <v>130</v>
      </c>
      <c r="AW660" s="15" t="s">
        <v>33</v>
      </c>
      <c r="AX660" s="15" t="s">
        <v>77</v>
      </c>
      <c r="AY660" s="249" t="s">
        <v>123</v>
      </c>
    </row>
    <row r="661" s="2" customFormat="1" ht="16.5" customHeight="1">
      <c r="A661" s="40"/>
      <c r="B661" s="41"/>
      <c r="C661" s="199" t="s">
        <v>794</v>
      </c>
      <c r="D661" s="199" t="s">
        <v>125</v>
      </c>
      <c r="E661" s="200" t="s">
        <v>795</v>
      </c>
      <c r="F661" s="201" t="s">
        <v>796</v>
      </c>
      <c r="G661" s="202" t="s">
        <v>797</v>
      </c>
      <c r="H661" s="203">
        <v>1</v>
      </c>
      <c r="I661" s="204"/>
      <c r="J661" s="205">
        <f>ROUND(I661*H661,2)</f>
        <v>0</v>
      </c>
      <c r="K661" s="201" t="s">
        <v>19</v>
      </c>
      <c r="L661" s="46"/>
      <c r="M661" s="206" t="s">
        <v>19</v>
      </c>
      <c r="N661" s="207" t="s">
        <v>44</v>
      </c>
      <c r="O661" s="86"/>
      <c r="P661" s="208">
        <f>O661*H661</f>
        <v>0</v>
      </c>
      <c r="Q661" s="208">
        <v>0</v>
      </c>
      <c r="R661" s="208">
        <f>Q661*H661</f>
        <v>0</v>
      </c>
      <c r="S661" s="208">
        <v>0</v>
      </c>
      <c r="T661" s="209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10" t="s">
        <v>130</v>
      </c>
      <c r="AT661" s="210" t="s">
        <v>125</v>
      </c>
      <c r="AU661" s="210" t="s">
        <v>131</v>
      </c>
      <c r="AY661" s="19" t="s">
        <v>123</v>
      </c>
      <c r="BE661" s="211">
        <f>IF(N661="základní",J661,0)</f>
        <v>0</v>
      </c>
      <c r="BF661" s="211">
        <f>IF(N661="snížená",J661,0)</f>
        <v>0</v>
      </c>
      <c r="BG661" s="211">
        <f>IF(N661="zákl. přenesená",J661,0)</f>
        <v>0</v>
      </c>
      <c r="BH661" s="211">
        <f>IF(N661="sníž. přenesená",J661,0)</f>
        <v>0</v>
      </c>
      <c r="BI661" s="211">
        <f>IF(N661="nulová",J661,0)</f>
        <v>0</v>
      </c>
      <c r="BJ661" s="19" t="s">
        <v>131</v>
      </c>
      <c r="BK661" s="211">
        <f>ROUND(I661*H661,2)</f>
        <v>0</v>
      </c>
      <c r="BL661" s="19" t="s">
        <v>130</v>
      </c>
      <c r="BM661" s="210" t="s">
        <v>798</v>
      </c>
    </row>
    <row r="662" s="2" customFormat="1" ht="16.5" customHeight="1">
      <c r="A662" s="40"/>
      <c r="B662" s="41"/>
      <c r="C662" s="199" t="s">
        <v>799</v>
      </c>
      <c r="D662" s="199" t="s">
        <v>125</v>
      </c>
      <c r="E662" s="200" t="s">
        <v>800</v>
      </c>
      <c r="F662" s="201" t="s">
        <v>801</v>
      </c>
      <c r="G662" s="202" t="s">
        <v>153</v>
      </c>
      <c r="H662" s="203">
        <v>7.1399999999999997</v>
      </c>
      <c r="I662" s="204"/>
      <c r="J662" s="205">
        <f>ROUND(I662*H662,2)</f>
        <v>0</v>
      </c>
      <c r="K662" s="201" t="s">
        <v>19</v>
      </c>
      <c r="L662" s="46"/>
      <c r="M662" s="206" t="s">
        <v>19</v>
      </c>
      <c r="N662" s="207" t="s">
        <v>44</v>
      </c>
      <c r="O662" s="86"/>
      <c r="P662" s="208">
        <f>O662*H662</f>
        <v>0</v>
      </c>
      <c r="Q662" s="208">
        <v>0</v>
      </c>
      <c r="R662" s="208">
        <f>Q662*H662</f>
        <v>0</v>
      </c>
      <c r="S662" s="208">
        <v>2.3999999999999999</v>
      </c>
      <c r="T662" s="209">
        <f>S662*H662</f>
        <v>17.135999999999999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10" t="s">
        <v>130</v>
      </c>
      <c r="AT662" s="210" t="s">
        <v>125</v>
      </c>
      <c r="AU662" s="210" t="s">
        <v>131</v>
      </c>
      <c r="AY662" s="19" t="s">
        <v>123</v>
      </c>
      <c r="BE662" s="211">
        <f>IF(N662="základní",J662,0)</f>
        <v>0</v>
      </c>
      <c r="BF662" s="211">
        <f>IF(N662="snížená",J662,0)</f>
        <v>0</v>
      </c>
      <c r="BG662" s="211">
        <f>IF(N662="zákl. přenesená",J662,0)</f>
        <v>0</v>
      </c>
      <c r="BH662" s="211">
        <f>IF(N662="sníž. přenesená",J662,0)</f>
        <v>0</v>
      </c>
      <c r="BI662" s="211">
        <f>IF(N662="nulová",J662,0)</f>
        <v>0</v>
      </c>
      <c r="BJ662" s="19" t="s">
        <v>131</v>
      </c>
      <c r="BK662" s="211">
        <f>ROUND(I662*H662,2)</f>
        <v>0</v>
      </c>
      <c r="BL662" s="19" t="s">
        <v>130</v>
      </c>
      <c r="BM662" s="210" t="s">
        <v>802</v>
      </c>
    </row>
    <row r="663" s="13" customFormat="1">
      <c r="A663" s="13"/>
      <c r="B663" s="217"/>
      <c r="C663" s="218"/>
      <c r="D663" s="219" t="s">
        <v>135</v>
      </c>
      <c r="E663" s="220" t="s">
        <v>19</v>
      </c>
      <c r="F663" s="221" t="s">
        <v>803</v>
      </c>
      <c r="G663" s="218"/>
      <c r="H663" s="220" t="s">
        <v>19</v>
      </c>
      <c r="I663" s="222"/>
      <c r="J663" s="218"/>
      <c r="K663" s="218"/>
      <c r="L663" s="223"/>
      <c r="M663" s="224"/>
      <c r="N663" s="225"/>
      <c r="O663" s="225"/>
      <c r="P663" s="225"/>
      <c r="Q663" s="225"/>
      <c r="R663" s="225"/>
      <c r="S663" s="225"/>
      <c r="T663" s="226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27" t="s">
        <v>135</v>
      </c>
      <c r="AU663" s="227" t="s">
        <v>131</v>
      </c>
      <c r="AV663" s="13" t="s">
        <v>77</v>
      </c>
      <c r="AW663" s="13" t="s">
        <v>33</v>
      </c>
      <c r="AX663" s="13" t="s">
        <v>72</v>
      </c>
      <c r="AY663" s="227" t="s">
        <v>123</v>
      </c>
    </row>
    <row r="664" s="14" customFormat="1">
      <c r="A664" s="14"/>
      <c r="B664" s="228"/>
      <c r="C664" s="229"/>
      <c r="D664" s="219" t="s">
        <v>135</v>
      </c>
      <c r="E664" s="230" t="s">
        <v>19</v>
      </c>
      <c r="F664" s="231" t="s">
        <v>804</v>
      </c>
      <c r="G664" s="229"/>
      <c r="H664" s="232">
        <v>7.1399999999999997</v>
      </c>
      <c r="I664" s="233"/>
      <c r="J664" s="229"/>
      <c r="K664" s="229"/>
      <c r="L664" s="234"/>
      <c r="M664" s="235"/>
      <c r="N664" s="236"/>
      <c r="O664" s="236"/>
      <c r="P664" s="236"/>
      <c r="Q664" s="236"/>
      <c r="R664" s="236"/>
      <c r="S664" s="236"/>
      <c r="T664" s="237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38" t="s">
        <v>135</v>
      </c>
      <c r="AU664" s="238" t="s">
        <v>131</v>
      </c>
      <c r="AV664" s="14" t="s">
        <v>131</v>
      </c>
      <c r="AW664" s="14" t="s">
        <v>33</v>
      </c>
      <c r="AX664" s="14" t="s">
        <v>77</v>
      </c>
      <c r="AY664" s="238" t="s">
        <v>123</v>
      </c>
    </row>
    <row r="665" s="2" customFormat="1" ht="33" customHeight="1">
      <c r="A665" s="40"/>
      <c r="B665" s="41"/>
      <c r="C665" s="199" t="s">
        <v>805</v>
      </c>
      <c r="D665" s="199" t="s">
        <v>125</v>
      </c>
      <c r="E665" s="200" t="s">
        <v>806</v>
      </c>
      <c r="F665" s="201" t="s">
        <v>807</v>
      </c>
      <c r="G665" s="202" t="s">
        <v>128</v>
      </c>
      <c r="H665" s="203">
        <v>48</v>
      </c>
      <c r="I665" s="204"/>
      <c r="J665" s="205">
        <f>ROUND(I665*H665,2)</f>
        <v>0</v>
      </c>
      <c r="K665" s="201" t="s">
        <v>129</v>
      </c>
      <c r="L665" s="46"/>
      <c r="M665" s="206" t="s">
        <v>19</v>
      </c>
      <c r="N665" s="207" t="s">
        <v>44</v>
      </c>
      <c r="O665" s="86"/>
      <c r="P665" s="208">
        <f>O665*H665</f>
        <v>0</v>
      </c>
      <c r="Q665" s="208">
        <v>0</v>
      </c>
      <c r="R665" s="208">
        <f>Q665*H665</f>
        <v>0</v>
      </c>
      <c r="S665" s="208">
        <v>0</v>
      </c>
      <c r="T665" s="209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10" t="s">
        <v>130</v>
      </c>
      <c r="AT665" s="210" t="s">
        <v>125</v>
      </c>
      <c r="AU665" s="210" t="s">
        <v>131</v>
      </c>
      <c r="AY665" s="19" t="s">
        <v>123</v>
      </c>
      <c r="BE665" s="211">
        <f>IF(N665="základní",J665,0)</f>
        <v>0</v>
      </c>
      <c r="BF665" s="211">
        <f>IF(N665="snížená",J665,0)</f>
        <v>0</v>
      </c>
      <c r="BG665" s="211">
        <f>IF(N665="zákl. přenesená",J665,0)</f>
        <v>0</v>
      </c>
      <c r="BH665" s="211">
        <f>IF(N665="sníž. přenesená",J665,0)</f>
        <v>0</v>
      </c>
      <c r="BI665" s="211">
        <f>IF(N665="nulová",J665,0)</f>
        <v>0</v>
      </c>
      <c r="BJ665" s="19" t="s">
        <v>131</v>
      </c>
      <c r="BK665" s="211">
        <f>ROUND(I665*H665,2)</f>
        <v>0</v>
      </c>
      <c r="BL665" s="19" t="s">
        <v>130</v>
      </c>
      <c r="BM665" s="210" t="s">
        <v>808</v>
      </c>
    </row>
    <row r="666" s="2" customFormat="1">
      <c r="A666" s="40"/>
      <c r="B666" s="41"/>
      <c r="C666" s="42"/>
      <c r="D666" s="212" t="s">
        <v>133</v>
      </c>
      <c r="E666" s="42"/>
      <c r="F666" s="213" t="s">
        <v>809</v>
      </c>
      <c r="G666" s="42"/>
      <c r="H666" s="42"/>
      <c r="I666" s="214"/>
      <c r="J666" s="42"/>
      <c r="K666" s="42"/>
      <c r="L666" s="46"/>
      <c r="M666" s="215"/>
      <c r="N666" s="216"/>
      <c r="O666" s="86"/>
      <c r="P666" s="86"/>
      <c r="Q666" s="86"/>
      <c r="R666" s="86"/>
      <c r="S666" s="86"/>
      <c r="T666" s="87"/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T666" s="19" t="s">
        <v>133</v>
      </c>
      <c r="AU666" s="19" t="s">
        <v>131</v>
      </c>
    </row>
    <row r="667" s="13" customFormat="1">
      <c r="A667" s="13"/>
      <c r="B667" s="217"/>
      <c r="C667" s="218"/>
      <c r="D667" s="219" t="s">
        <v>135</v>
      </c>
      <c r="E667" s="220" t="s">
        <v>19</v>
      </c>
      <c r="F667" s="221" t="s">
        <v>136</v>
      </c>
      <c r="G667" s="218"/>
      <c r="H667" s="220" t="s">
        <v>19</v>
      </c>
      <c r="I667" s="222"/>
      <c r="J667" s="218"/>
      <c r="K667" s="218"/>
      <c r="L667" s="223"/>
      <c r="M667" s="224"/>
      <c r="N667" s="225"/>
      <c r="O667" s="225"/>
      <c r="P667" s="225"/>
      <c r="Q667" s="225"/>
      <c r="R667" s="225"/>
      <c r="S667" s="225"/>
      <c r="T667" s="226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27" t="s">
        <v>135</v>
      </c>
      <c r="AU667" s="227" t="s">
        <v>131</v>
      </c>
      <c r="AV667" s="13" t="s">
        <v>77</v>
      </c>
      <c r="AW667" s="13" t="s">
        <v>33</v>
      </c>
      <c r="AX667" s="13" t="s">
        <v>72</v>
      </c>
      <c r="AY667" s="227" t="s">
        <v>123</v>
      </c>
    </row>
    <row r="668" s="14" customFormat="1">
      <c r="A668" s="14"/>
      <c r="B668" s="228"/>
      <c r="C668" s="229"/>
      <c r="D668" s="219" t="s">
        <v>135</v>
      </c>
      <c r="E668" s="230" t="s">
        <v>19</v>
      </c>
      <c r="F668" s="231" t="s">
        <v>137</v>
      </c>
      <c r="G668" s="229"/>
      <c r="H668" s="232">
        <v>47.25</v>
      </c>
      <c r="I668" s="233"/>
      <c r="J668" s="229"/>
      <c r="K668" s="229"/>
      <c r="L668" s="234"/>
      <c r="M668" s="235"/>
      <c r="N668" s="236"/>
      <c r="O668" s="236"/>
      <c r="P668" s="236"/>
      <c r="Q668" s="236"/>
      <c r="R668" s="236"/>
      <c r="S668" s="236"/>
      <c r="T668" s="237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38" t="s">
        <v>135</v>
      </c>
      <c r="AU668" s="238" t="s">
        <v>131</v>
      </c>
      <c r="AV668" s="14" t="s">
        <v>131</v>
      </c>
      <c r="AW668" s="14" t="s">
        <v>33</v>
      </c>
      <c r="AX668" s="14" t="s">
        <v>72</v>
      </c>
      <c r="AY668" s="238" t="s">
        <v>123</v>
      </c>
    </row>
    <row r="669" s="13" customFormat="1">
      <c r="A669" s="13"/>
      <c r="B669" s="217"/>
      <c r="C669" s="218"/>
      <c r="D669" s="219" t="s">
        <v>135</v>
      </c>
      <c r="E669" s="220" t="s">
        <v>19</v>
      </c>
      <c r="F669" s="221" t="s">
        <v>138</v>
      </c>
      <c r="G669" s="218"/>
      <c r="H669" s="220" t="s">
        <v>19</v>
      </c>
      <c r="I669" s="222"/>
      <c r="J669" s="218"/>
      <c r="K669" s="218"/>
      <c r="L669" s="223"/>
      <c r="M669" s="224"/>
      <c r="N669" s="225"/>
      <c r="O669" s="225"/>
      <c r="P669" s="225"/>
      <c r="Q669" s="225"/>
      <c r="R669" s="225"/>
      <c r="S669" s="225"/>
      <c r="T669" s="226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27" t="s">
        <v>135</v>
      </c>
      <c r="AU669" s="227" t="s">
        <v>131</v>
      </c>
      <c r="AV669" s="13" t="s">
        <v>77</v>
      </c>
      <c r="AW669" s="13" t="s">
        <v>33</v>
      </c>
      <c r="AX669" s="13" t="s">
        <v>72</v>
      </c>
      <c r="AY669" s="227" t="s">
        <v>123</v>
      </c>
    </row>
    <row r="670" s="14" customFormat="1">
      <c r="A670" s="14"/>
      <c r="B670" s="228"/>
      <c r="C670" s="229"/>
      <c r="D670" s="219" t="s">
        <v>135</v>
      </c>
      <c r="E670" s="230" t="s">
        <v>19</v>
      </c>
      <c r="F670" s="231" t="s">
        <v>139</v>
      </c>
      <c r="G670" s="229"/>
      <c r="H670" s="232">
        <v>0.75</v>
      </c>
      <c r="I670" s="233"/>
      <c r="J670" s="229"/>
      <c r="K670" s="229"/>
      <c r="L670" s="234"/>
      <c r="M670" s="235"/>
      <c r="N670" s="236"/>
      <c r="O670" s="236"/>
      <c r="P670" s="236"/>
      <c r="Q670" s="236"/>
      <c r="R670" s="236"/>
      <c r="S670" s="236"/>
      <c r="T670" s="237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38" t="s">
        <v>135</v>
      </c>
      <c r="AU670" s="238" t="s">
        <v>131</v>
      </c>
      <c r="AV670" s="14" t="s">
        <v>131</v>
      </c>
      <c r="AW670" s="14" t="s">
        <v>33</v>
      </c>
      <c r="AX670" s="14" t="s">
        <v>72</v>
      </c>
      <c r="AY670" s="238" t="s">
        <v>123</v>
      </c>
    </row>
    <row r="671" s="15" customFormat="1">
      <c r="A671" s="15"/>
      <c r="B671" s="239"/>
      <c r="C671" s="240"/>
      <c r="D671" s="219" t="s">
        <v>135</v>
      </c>
      <c r="E671" s="241" t="s">
        <v>19</v>
      </c>
      <c r="F671" s="242" t="s">
        <v>140</v>
      </c>
      <c r="G671" s="240"/>
      <c r="H671" s="243">
        <v>48</v>
      </c>
      <c r="I671" s="244"/>
      <c r="J671" s="240"/>
      <c r="K671" s="240"/>
      <c r="L671" s="245"/>
      <c r="M671" s="246"/>
      <c r="N671" s="247"/>
      <c r="O671" s="247"/>
      <c r="P671" s="247"/>
      <c r="Q671" s="247"/>
      <c r="R671" s="247"/>
      <c r="S671" s="247"/>
      <c r="T671" s="248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49" t="s">
        <v>135</v>
      </c>
      <c r="AU671" s="249" t="s">
        <v>131</v>
      </c>
      <c r="AV671" s="15" t="s">
        <v>130</v>
      </c>
      <c r="AW671" s="15" t="s">
        <v>33</v>
      </c>
      <c r="AX671" s="15" t="s">
        <v>77</v>
      </c>
      <c r="AY671" s="249" t="s">
        <v>123</v>
      </c>
    </row>
    <row r="672" s="2" customFormat="1" ht="24.15" customHeight="1">
      <c r="A672" s="40"/>
      <c r="B672" s="41"/>
      <c r="C672" s="199" t="s">
        <v>810</v>
      </c>
      <c r="D672" s="199" t="s">
        <v>125</v>
      </c>
      <c r="E672" s="200" t="s">
        <v>811</v>
      </c>
      <c r="F672" s="201" t="s">
        <v>812</v>
      </c>
      <c r="G672" s="202" t="s">
        <v>148</v>
      </c>
      <c r="H672" s="203">
        <v>6</v>
      </c>
      <c r="I672" s="204"/>
      <c r="J672" s="205">
        <f>ROUND(I672*H672,2)</f>
        <v>0</v>
      </c>
      <c r="K672" s="201" t="s">
        <v>129</v>
      </c>
      <c r="L672" s="46"/>
      <c r="M672" s="206" t="s">
        <v>19</v>
      </c>
      <c r="N672" s="207" t="s">
        <v>44</v>
      </c>
      <c r="O672" s="86"/>
      <c r="P672" s="208">
        <f>O672*H672</f>
        <v>0</v>
      </c>
      <c r="Q672" s="208">
        <v>0.00027999999999999998</v>
      </c>
      <c r="R672" s="208">
        <f>Q672*H672</f>
        <v>0.0016799999999999999</v>
      </c>
      <c r="S672" s="208">
        <v>0</v>
      </c>
      <c r="T672" s="209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10" t="s">
        <v>130</v>
      </c>
      <c r="AT672" s="210" t="s">
        <v>125</v>
      </c>
      <c r="AU672" s="210" t="s">
        <v>131</v>
      </c>
      <c r="AY672" s="19" t="s">
        <v>123</v>
      </c>
      <c r="BE672" s="211">
        <f>IF(N672="základní",J672,0)</f>
        <v>0</v>
      </c>
      <c r="BF672" s="211">
        <f>IF(N672="snížená",J672,0)</f>
        <v>0</v>
      </c>
      <c r="BG672" s="211">
        <f>IF(N672="zákl. přenesená",J672,0)</f>
        <v>0</v>
      </c>
      <c r="BH672" s="211">
        <f>IF(N672="sníž. přenesená",J672,0)</f>
        <v>0</v>
      </c>
      <c r="BI672" s="211">
        <f>IF(N672="nulová",J672,0)</f>
        <v>0</v>
      </c>
      <c r="BJ672" s="19" t="s">
        <v>131</v>
      </c>
      <c r="BK672" s="211">
        <f>ROUND(I672*H672,2)</f>
        <v>0</v>
      </c>
      <c r="BL672" s="19" t="s">
        <v>130</v>
      </c>
      <c r="BM672" s="210" t="s">
        <v>813</v>
      </c>
    </row>
    <row r="673" s="2" customFormat="1">
      <c r="A673" s="40"/>
      <c r="B673" s="41"/>
      <c r="C673" s="42"/>
      <c r="D673" s="212" t="s">
        <v>133</v>
      </c>
      <c r="E673" s="42"/>
      <c r="F673" s="213" t="s">
        <v>814</v>
      </c>
      <c r="G673" s="42"/>
      <c r="H673" s="42"/>
      <c r="I673" s="214"/>
      <c r="J673" s="42"/>
      <c r="K673" s="42"/>
      <c r="L673" s="46"/>
      <c r="M673" s="215"/>
      <c r="N673" s="216"/>
      <c r="O673" s="86"/>
      <c r="P673" s="86"/>
      <c r="Q673" s="86"/>
      <c r="R673" s="86"/>
      <c r="S673" s="86"/>
      <c r="T673" s="87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T673" s="19" t="s">
        <v>133</v>
      </c>
      <c r="AU673" s="19" t="s">
        <v>131</v>
      </c>
    </row>
    <row r="674" s="13" customFormat="1">
      <c r="A674" s="13"/>
      <c r="B674" s="217"/>
      <c r="C674" s="218"/>
      <c r="D674" s="219" t="s">
        <v>135</v>
      </c>
      <c r="E674" s="220" t="s">
        <v>19</v>
      </c>
      <c r="F674" s="221" t="s">
        <v>138</v>
      </c>
      <c r="G674" s="218"/>
      <c r="H674" s="220" t="s">
        <v>19</v>
      </c>
      <c r="I674" s="222"/>
      <c r="J674" s="218"/>
      <c r="K674" s="218"/>
      <c r="L674" s="223"/>
      <c r="M674" s="224"/>
      <c r="N674" s="225"/>
      <c r="O674" s="225"/>
      <c r="P674" s="225"/>
      <c r="Q674" s="225"/>
      <c r="R674" s="225"/>
      <c r="S674" s="225"/>
      <c r="T674" s="226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27" t="s">
        <v>135</v>
      </c>
      <c r="AU674" s="227" t="s">
        <v>131</v>
      </c>
      <c r="AV674" s="13" t="s">
        <v>77</v>
      </c>
      <c r="AW674" s="13" t="s">
        <v>33</v>
      </c>
      <c r="AX674" s="13" t="s">
        <v>72</v>
      </c>
      <c r="AY674" s="227" t="s">
        <v>123</v>
      </c>
    </row>
    <row r="675" s="14" customFormat="1">
      <c r="A675" s="14"/>
      <c r="B675" s="228"/>
      <c r="C675" s="229"/>
      <c r="D675" s="219" t="s">
        <v>135</v>
      </c>
      <c r="E675" s="230" t="s">
        <v>19</v>
      </c>
      <c r="F675" s="231" t="s">
        <v>815</v>
      </c>
      <c r="G675" s="229"/>
      <c r="H675" s="232">
        <v>6</v>
      </c>
      <c r="I675" s="233"/>
      <c r="J675" s="229"/>
      <c r="K675" s="229"/>
      <c r="L675" s="234"/>
      <c r="M675" s="235"/>
      <c r="N675" s="236"/>
      <c r="O675" s="236"/>
      <c r="P675" s="236"/>
      <c r="Q675" s="236"/>
      <c r="R675" s="236"/>
      <c r="S675" s="236"/>
      <c r="T675" s="237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38" t="s">
        <v>135</v>
      </c>
      <c r="AU675" s="238" t="s">
        <v>131</v>
      </c>
      <c r="AV675" s="14" t="s">
        <v>131</v>
      </c>
      <c r="AW675" s="14" t="s">
        <v>33</v>
      </c>
      <c r="AX675" s="14" t="s">
        <v>77</v>
      </c>
      <c r="AY675" s="238" t="s">
        <v>123</v>
      </c>
    </row>
    <row r="676" s="2" customFormat="1" ht="24.15" customHeight="1">
      <c r="A676" s="40"/>
      <c r="B676" s="41"/>
      <c r="C676" s="199" t="s">
        <v>816</v>
      </c>
      <c r="D676" s="199" t="s">
        <v>125</v>
      </c>
      <c r="E676" s="200" t="s">
        <v>817</v>
      </c>
      <c r="F676" s="201" t="s">
        <v>818</v>
      </c>
      <c r="G676" s="202" t="s">
        <v>797</v>
      </c>
      <c r="H676" s="203">
        <v>1</v>
      </c>
      <c r="I676" s="204"/>
      <c r="J676" s="205">
        <f>ROUND(I676*H676,2)</f>
        <v>0</v>
      </c>
      <c r="K676" s="201" t="s">
        <v>19</v>
      </c>
      <c r="L676" s="46"/>
      <c r="M676" s="206" t="s">
        <v>19</v>
      </c>
      <c r="N676" s="207" t="s">
        <v>44</v>
      </c>
      <c r="O676" s="86"/>
      <c r="P676" s="208">
        <f>O676*H676</f>
        <v>0</v>
      </c>
      <c r="Q676" s="208">
        <v>0</v>
      </c>
      <c r="R676" s="208">
        <f>Q676*H676</f>
        <v>0</v>
      </c>
      <c r="S676" s="208">
        <v>0</v>
      </c>
      <c r="T676" s="209">
        <f>S676*H676</f>
        <v>0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10" t="s">
        <v>130</v>
      </c>
      <c r="AT676" s="210" t="s">
        <v>125</v>
      </c>
      <c r="AU676" s="210" t="s">
        <v>131</v>
      </c>
      <c r="AY676" s="19" t="s">
        <v>123</v>
      </c>
      <c r="BE676" s="211">
        <f>IF(N676="základní",J676,0)</f>
        <v>0</v>
      </c>
      <c r="BF676" s="211">
        <f>IF(N676="snížená",J676,0)</f>
        <v>0</v>
      </c>
      <c r="BG676" s="211">
        <f>IF(N676="zákl. přenesená",J676,0)</f>
        <v>0</v>
      </c>
      <c r="BH676" s="211">
        <f>IF(N676="sníž. přenesená",J676,0)</f>
        <v>0</v>
      </c>
      <c r="BI676" s="211">
        <f>IF(N676="nulová",J676,0)</f>
        <v>0</v>
      </c>
      <c r="BJ676" s="19" t="s">
        <v>131</v>
      </c>
      <c r="BK676" s="211">
        <f>ROUND(I676*H676,2)</f>
        <v>0</v>
      </c>
      <c r="BL676" s="19" t="s">
        <v>130</v>
      </c>
      <c r="BM676" s="210" t="s">
        <v>819</v>
      </c>
    </row>
    <row r="677" s="2" customFormat="1" ht="16.5" customHeight="1">
      <c r="A677" s="40"/>
      <c r="B677" s="41"/>
      <c r="C677" s="199" t="s">
        <v>820</v>
      </c>
      <c r="D677" s="199" t="s">
        <v>125</v>
      </c>
      <c r="E677" s="200" t="s">
        <v>821</v>
      </c>
      <c r="F677" s="201" t="s">
        <v>822</v>
      </c>
      <c r="G677" s="202" t="s">
        <v>261</v>
      </c>
      <c r="H677" s="203">
        <v>2</v>
      </c>
      <c r="I677" s="204"/>
      <c r="J677" s="205">
        <f>ROUND(I677*H677,2)</f>
        <v>0</v>
      </c>
      <c r="K677" s="201" t="s">
        <v>19</v>
      </c>
      <c r="L677" s="46"/>
      <c r="M677" s="206" t="s">
        <v>19</v>
      </c>
      <c r="N677" s="207" t="s">
        <v>44</v>
      </c>
      <c r="O677" s="86"/>
      <c r="P677" s="208">
        <f>O677*H677</f>
        <v>0</v>
      </c>
      <c r="Q677" s="208">
        <v>0</v>
      </c>
      <c r="R677" s="208">
        <f>Q677*H677</f>
        <v>0</v>
      </c>
      <c r="S677" s="208">
        <v>0</v>
      </c>
      <c r="T677" s="209">
        <f>S677*H677</f>
        <v>0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10" t="s">
        <v>130</v>
      </c>
      <c r="AT677" s="210" t="s">
        <v>125</v>
      </c>
      <c r="AU677" s="210" t="s">
        <v>131</v>
      </c>
      <c r="AY677" s="19" t="s">
        <v>123</v>
      </c>
      <c r="BE677" s="211">
        <f>IF(N677="základní",J677,0)</f>
        <v>0</v>
      </c>
      <c r="BF677" s="211">
        <f>IF(N677="snížená",J677,0)</f>
        <v>0</v>
      </c>
      <c r="BG677" s="211">
        <f>IF(N677="zákl. přenesená",J677,0)</f>
        <v>0</v>
      </c>
      <c r="BH677" s="211">
        <f>IF(N677="sníž. přenesená",J677,0)</f>
        <v>0</v>
      </c>
      <c r="BI677" s="211">
        <f>IF(N677="nulová",J677,0)</f>
        <v>0</v>
      </c>
      <c r="BJ677" s="19" t="s">
        <v>131</v>
      </c>
      <c r="BK677" s="211">
        <f>ROUND(I677*H677,2)</f>
        <v>0</v>
      </c>
      <c r="BL677" s="19" t="s">
        <v>130</v>
      </c>
      <c r="BM677" s="210" t="s">
        <v>823</v>
      </c>
    </row>
    <row r="678" s="2" customFormat="1" ht="16.5" customHeight="1">
      <c r="A678" s="40"/>
      <c r="B678" s="41"/>
      <c r="C678" s="199" t="s">
        <v>824</v>
      </c>
      <c r="D678" s="199" t="s">
        <v>125</v>
      </c>
      <c r="E678" s="200" t="s">
        <v>825</v>
      </c>
      <c r="F678" s="201" t="s">
        <v>826</v>
      </c>
      <c r="G678" s="202" t="s">
        <v>797</v>
      </c>
      <c r="H678" s="203">
        <v>1</v>
      </c>
      <c r="I678" s="204"/>
      <c r="J678" s="205">
        <f>ROUND(I678*H678,2)</f>
        <v>0</v>
      </c>
      <c r="K678" s="201" t="s">
        <v>19</v>
      </c>
      <c r="L678" s="46"/>
      <c r="M678" s="206" t="s">
        <v>19</v>
      </c>
      <c r="N678" s="207" t="s">
        <v>44</v>
      </c>
      <c r="O678" s="86"/>
      <c r="P678" s="208">
        <f>O678*H678</f>
        <v>0</v>
      </c>
      <c r="Q678" s="208">
        <v>0</v>
      </c>
      <c r="R678" s="208">
        <f>Q678*H678</f>
        <v>0</v>
      </c>
      <c r="S678" s="208">
        <v>0</v>
      </c>
      <c r="T678" s="209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10" t="s">
        <v>130</v>
      </c>
      <c r="AT678" s="210" t="s">
        <v>125</v>
      </c>
      <c r="AU678" s="210" t="s">
        <v>131</v>
      </c>
      <c r="AY678" s="19" t="s">
        <v>123</v>
      </c>
      <c r="BE678" s="211">
        <f>IF(N678="základní",J678,0)</f>
        <v>0</v>
      </c>
      <c r="BF678" s="211">
        <f>IF(N678="snížená",J678,0)</f>
        <v>0</v>
      </c>
      <c r="BG678" s="211">
        <f>IF(N678="zákl. přenesená",J678,0)</f>
        <v>0</v>
      </c>
      <c r="BH678" s="211">
        <f>IF(N678="sníž. přenesená",J678,0)</f>
        <v>0</v>
      </c>
      <c r="BI678" s="211">
        <f>IF(N678="nulová",J678,0)</f>
        <v>0</v>
      </c>
      <c r="BJ678" s="19" t="s">
        <v>131</v>
      </c>
      <c r="BK678" s="211">
        <f>ROUND(I678*H678,2)</f>
        <v>0</v>
      </c>
      <c r="BL678" s="19" t="s">
        <v>130</v>
      </c>
      <c r="BM678" s="210" t="s">
        <v>827</v>
      </c>
    </row>
    <row r="679" s="2" customFormat="1" ht="16.5" customHeight="1">
      <c r="A679" s="40"/>
      <c r="B679" s="41"/>
      <c r="C679" s="199" t="s">
        <v>828</v>
      </c>
      <c r="D679" s="199" t="s">
        <v>125</v>
      </c>
      <c r="E679" s="200" t="s">
        <v>829</v>
      </c>
      <c r="F679" s="201" t="s">
        <v>830</v>
      </c>
      <c r="G679" s="202" t="s">
        <v>797</v>
      </c>
      <c r="H679" s="203">
        <v>1</v>
      </c>
      <c r="I679" s="204"/>
      <c r="J679" s="205">
        <f>ROUND(I679*H679,2)</f>
        <v>0</v>
      </c>
      <c r="K679" s="201" t="s">
        <v>19</v>
      </c>
      <c r="L679" s="46"/>
      <c r="M679" s="206" t="s">
        <v>19</v>
      </c>
      <c r="N679" s="207" t="s">
        <v>44</v>
      </c>
      <c r="O679" s="86"/>
      <c r="P679" s="208">
        <f>O679*H679</f>
        <v>0</v>
      </c>
      <c r="Q679" s="208">
        <v>0</v>
      </c>
      <c r="R679" s="208">
        <f>Q679*H679</f>
        <v>0</v>
      </c>
      <c r="S679" s="208">
        <v>0</v>
      </c>
      <c r="T679" s="209">
        <f>S679*H679</f>
        <v>0</v>
      </c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R679" s="210" t="s">
        <v>130</v>
      </c>
      <c r="AT679" s="210" t="s">
        <v>125</v>
      </c>
      <c r="AU679" s="210" t="s">
        <v>131</v>
      </c>
      <c r="AY679" s="19" t="s">
        <v>123</v>
      </c>
      <c r="BE679" s="211">
        <f>IF(N679="základní",J679,0)</f>
        <v>0</v>
      </c>
      <c r="BF679" s="211">
        <f>IF(N679="snížená",J679,0)</f>
        <v>0</v>
      </c>
      <c r="BG679" s="211">
        <f>IF(N679="zákl. přenesená",J679,0)</f>
        <v>0</v>
      </c>
      <c r="BH679" s="211">
        <f>IF(N679="sníž. přenesená",J679,0)</f>
        <v>0</v>
      </c>
      <c r="BI679" s="211">
        <f>IF(N679="nulová",J679,0)</f>
        <v>0</v>
      </c>
      <c r="BJ679" s="19" t="s">
        <v>131</v>
      </c>
      <c r="BK679" s="211">
        <f>ROUND(I679*H679,2)</f>
        <v>0</v>
      </c>
      <c r="BL679" s="19" t="s">
        <v>130</v>
      </c>
      <c r="BM679" s="210" t="s">
        <v>831</v>
      </c>
    </row>
    <row r="680" s="2" customFormat="1" ht="24.15" customHeight="1">
      <c r="A680" s="40"/>
      <c r="B680" s="41"/>
      <c r="C680" s="199" t="s">
        <v>832</v>
      </c>
      <c r="D680" s="199" t="s">
        <v>125</v>
      </c>
      <c r="E680" s="200" t="s">
        <v>833</v>
      </c>
      <c r="F680" s="201" t="s">
        <v>834</v>
      </c>
      <c r="G680" s="202" t="s">
        <v>797</v>
      </c>
      <c r="H680" s="203">
        <v>1</v>
      </c>
      <c r="I680" s="204"/>
      <c r="J680" s="205">
        <f>ROUND(I680*H680,2)</f>
        <v>0</v>
      </c>
      <c r="K680" s="201" t="s">
        <v>19</v>
      </c>
      <c r="L680" s="46"/>
      <c r="M680" s="206" t="s">
        <v>19</v>
      </c>
      <c r="N680" s="207" t="s">
        <v>44</v>
      </c>
      <c r="O680" s="86"/>
      <c r="P680" s="208">
        <f>O680*H680</f>
        <v>0</v>
      </c>
      <c r="Q680" s="208">
        <v>0</v>
      </c>
      <c r="R680" s="208">
        <f>Q680*H680</f>
        <v>0</v>
      </c>
      <c r="S680" s="208">
        <v>0</v>
      </c>
      <c r="T680" s="209">
        <f>S680*H680</f>
        <v>0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10" t="s">
        <v>130</v>
      </c>
      <c r="AT680" s="210" t="s">
        <v>125</v>
      </c>
      <c r="AU680" s="210" t="s">
        <v>131</v>
      </c>
      <c r="AY680" s="19" t="s">
        <v>123</v>
      </c>
      <c r="BE680" s="211">
        <f>IF(N680="základní",J680,0)</f>
        <v>0</v>
      </c>
      <c r="BF680" s="211">
        <f>IF(N680="snížená",J680,0)</f>
        <v>0</v>
      </c>
      <c r="BG680" s="211">
        <f>IF(N680="zákl. přenesená",J680,0)</f>
        <v>0</v>
      </c>
      <c r="BH680" s="211">
        <f>IF(N680="sníž. přenesená",J680,0)</f>
        <v>0</v>
      </c>
      <c r="BI680" s="211">
        <f>IF(N680="nulová",J680,0)</f>
        <v>0</v>
      </c>
      <c r="BJ680" s="19" t="s">
        <v>131</v>
      </c>
      <c r="BK680" s="211">
        <f>ROUND(I680*H680,2)</f>
        <v>0</v>
      </c>
      <c r="BL680" s="19" t="s">
        <v>130</v>
      </c>
      <c r="BM680" s="210" t="s">
        <v>835</v>
      </c>
    </row>
    <row r="681" s="2" customFormat="1" ht="24.15" customHeight="1">
      <c r="A681" s="40"/>
      <c r="B681" s="41"/>
      <c r="C681" s="199" t="s">
        <v>836</v>
      </c>
      <c r="D681" s="199" t="s">
        <v>125</v>
      </c>
      <c r="E681" s="200" t="s">
        <v>837</v>
      </c>
      <c r="F681" s="201" t="s">
        <v>838</v>
      </c>
      <c r="G681" s="202" t="s">
        <v>128</v>
      </c>
      <c r="H681" s="203">
        <v>1332</v>
      </c>
      <c r="I681" s="204"/>
      <c r="J681" s="205">
        <f>ROUND(I681*H681,2)</f>
        <v>0</v>
      </c>
      <c r="K681" s="201" t="s">
        <v>249</v>
      </c>
      <c r="L681" s="46"/>
      <c r="M681" s="206" t="s">
        <v>19</v>
      </c>
      <c r="N681" s="207" t="s">
        <v>44</v>
      </c>
      <c r="O681" s="86"/>
      <c r="P681" s="208">
        <f>O681*H681</f>
        <v>0</v>
      </c>
      <c r="Q681" s="208">
        <v>0</v>
      </c>
      <c r="R681" s="208">
        <f>Q681*H681</f>
        <v>0</v>
      </c>
      <c r="S681" s="208">
        <v>0</v>
      </c>
      <c r="T681" s="209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10" t="s">
        <v>130</v>
      </c>
      <c r="AT681" s="210" t="s">
        <v>125</v>
      </c>
      <c r="AU681" s="210" t="s">
        <v>131</v>
      </c>
      <c r="AY681" s="19" t="s">
        <v>123</v>
      </c>
      <c r="BE681" s="211">
        <f>IF(N681="základní",J681,0)</f>
        <v>0</v>
      </c>
      <c r="BF681" s="211">
        <f>IF(N681="snížená",J681,0)</f>
        <v>0</v>
      </c>
      <c r="BG681" s="211">
        <f>IF(N681="zákl. přenesená",J681,0)</f>
        <v>0</v>
      </c>
      <c r="BH681" s="211">
        <f>IF(N681="sníž. přenesená",J681,0)</f>
        <v>0</v>
      </c>
      <c r="BI681" s="211">
        <f>IF(N681="nulová",J681,0)</f>
        <v>0</v>
      </c>
      <c r="BJ681" s="19" t="s">
        <v>131</v>
      </c>
      <c r="BK681" s="211">
        <f>ROUND(I681*H681,2)</f>
        <v>0</v>
      </c>
      <c r="BL681" s="19" t="s">
        <v>130</v>
      </c>
      <c r="BM681" s="210" t="s">
        <v>839</v>
      </c>
    </row>
    <row r="682" s="2" customFormat="1">
      <c r="A682" s="40"/>
      <c r="B682" s="41"/>
      <c r="C682" s="42"/>
      <c r="D682" s="212" t="s">
        <v>133</v>
      </c>
      <c r="E682" s="42"/>
      <c r="F682" s="213" t="s">
        <v>840</v>
      </c>
      <c r="G682" s="42"/>
      <c r="H682" s="42"/>
      <c r="I682" s="214"/>
      <c r="J682" s="42"/>
      <c r="K682" s="42"/>
      <c r="L682" s="46"/>
      <c r="M682" s="215"/>
      <c r="N682" s="216"/>
      <c r="O682" s="86"/>
      <c r="P682" s="86"/>
      <c r="Q682" s="86"/>
      <c r="R682" s="86"/>
      <c r="S682" s="86"/>
      <c r="T682" s="87"/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T682" s="19" t="s">
        <v>133</v>
      </c>
      <c r="AU682" s="19" t="s">
        <v>131</v>
      </c>
    </row>
    <row r="683" s="14" customFormat="1">
      <c r="A683" s="14"/>
      <c r="B683" s="228"/>
      <c r="C683" s="229"/>
      <c r="D683" s="219" t="s">
        <v>135</v>
      </c>
      <c r="E683" s="230" t="s">
        <v>19</v>
      </c>
      <c r="F683" s="231" t="s">
        <v>841</v>
      </c>
      <c r="G683" s="229"/>
      <c r="H683" s="232">
        <v>1332</v>
      </c>
      <c r="I683" s="233"/>
      <c r="J683" s="229"/>
      <c r="K683" s="229"/>
      <c r="L683" s="234"/>
      <c r="M683" s="235"/>
      <c r="N683" s="236"/>
      <c r="O683" s="236"/>
      <c r="P683" s="236"/>
      <c r="Q683" s="236"/>
      <c r="R683" s="236"/>
      <c r="S683" s="236"/>
      <c r="T683" s="237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38" t="s">
        <v>135</v>
      </c>
      <c r="AU683" s="238" t="s">
        <v>131</v>
      </c>
      <c r="AV683" s="14" t="s">
        <v>131</v>
      </c>
      <c r="AW683" s="14" t="s">
        <v>33</v>
      </c>
      <c r="AX683" s="14" t="s">
        <v>77</v>
      </c>
      <c r="AY683" s="238" t="s">
        <v>123</v>
      </c>
    </row>
    <row r="684" s="2" customFormat="1" ht="24.15" customHeight="1">
      <c r="A684" s="40"/>
      <c r="B684" s="41"/>
      <c r="C684" s="199" t="s">
        <v>842</v>
      </c>
      <c r="D684" s="199" t="s">
        <v>125</v>
      </c>
      <c r="E684" s="200" t="s">
        <v>843</v>
      </c>
      <c r="F684" s="201" t="s">
        <v>844</v>
      </c>
      <c r="G684" s="202" t="s">
        <v>128</v>
      </c>
      <c r="H684" s="203">
        <v>119880</v>
      </c>
      <c r="I684" s="204"/>
      <c r="J684" s="205">
        <f>ROUND(I684*H684,2)</f>
        <v>0</v>
      </c>
      <c r="K684" s="201" t="s">
        <v>249</v>
      </c>
      <c r="L684" s="46"/>
      <c r="M684" s="206" t="s">
        <v>19</v>
      </c>
      <c r="N684" s="207" t="s">
        <v>44</v>
      </c>
      <c r="O684" s="86"/>
      <c r="P684" s="208">
        <f>O684*H684</f>
        <v>0</v>
      </c>
      <c r="Q684" s="208">
        <v>0</v>
      </c>
      <c r="R684" s="208">
        <f>Q684*H684</f>
        <v>0</v>
      </c>
      <c r="S684" s="208">
        <v>0</v>
      </c>
      <c r="T684" s="209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10" t="s">
        <v>130</v>
      </c>
      <c r="AT684" s="210" t="s">
        <v>125</v>
      </c>
      <c r="AU684" s="210" t="s">
        <v>131</v>
      </c>
      <c r="AY684" s="19" t="s">
        <v>123</v>
      </c>
      <c r="BE684" s="211">
        <f>IF(N684="základní",J684,0)</f>
        <v>0</v>
      </c>
      <c r="BF684" s="211">
        <f>IF(N684="snížená",J684,0)</f>
        <v>0</v>
      </c>
      <c r="BG684" s="211">
        <f>IF(N684="zákl. přenesená",J684,0)</f>
        <v>0</v>
      </c>
      <c r="BH684" s="211">
        <f>IF(N684="sníž. přenesená",J684,0)</f>
        <v>0</v>
      </c>
      <c r="BI684" s="211">
        <f>IF(N684="nulová",J684,0)</f>
        <v>0</v>
      </c>
      <c r="BJ684" s="19" t="s">
        <v>131</v>
      </c>
      <c r="BK684" s="211">
        <f>ROUND(I684*H684,2)</f>
        <v>0</v>
      </c>
      <c r="BL684" s="19" t="s">
        <v>130</v>
      </c>
      <c r="BM684" s="210" t="s">
        <v>845</v>
      </c>
    </row>
    <row r="685" s="2" customFormat="1">
      <c r="A685" s="40"/>
      <c r="B685" s="41"/>
      <c r="C685" s="42"/>
      <c r="D685" s="212" t="s">
        <v>133</v>
      </c>
      <c r="E685" s="42"/>
      <c r="F685" s="213" t="s">
        <v>846</v>
      </c>
      <c r="G685" s="42"/>
      <c r="H685" s="42"/>
      <c r="I685" s="214"/>
      <c r="J685" s="42"/>
      <c r="K685" s="42"/>
      <c r="L685" s="46"/>
      <c r="M685" s="215"/>
      <c r="N685" s="216"/>
      <c r="O685" s="86"/>
      <c r="P685" s="86"/>
      <c r="Q685" s="86"/>
      <c r="R685" s="86"/>
      <c r="S685" s="86"/>
      <c r="T685" s="87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T685" s="19" t="s">
        <v>133</v>
      </c>
      <c r="AU685" s="19" t="s">
        <v>131</v>
      </c>
    </row>
    <row r="686" s="14" customFormat="1">
      <c r="A686" s="14"/>
      <c r="B686" s="228"/>
      <c r="C686" s="229"/>
      <c r="D686" s="219" t="s">
        <v>135</v>
      </c>
      <c r="E686" s="230" t="s">
        <v>19</v>
      </c>
      <c r="F686" s="231" t="s">
        <v>847</v>
      </c>
      <c r="G686" s="229"/>
      <c r="H686" s="232">
        <v>119880</v>
      </c>
      <c r="I686" s="233"/>
      <c r="J686" s="229"/>
      <c r="K686" s="229"/>
      <c r="L686" s="234"/>
      <c r="M686" s="235"/>
      <c r="N686" s="236"/>
      <c r="O686" s="236"/>
      <c r="P686" s="236"/>
      <c r="Q686" s="236"/>
      <c r="R686" s="236"/>
      <c r="S686" s="236"/>
      <c r="T686" s="237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38" t="s">
        <v>135</v>
      </c>
      <c r="AU686" s="238" t="s">
        <v>131</v>
      </c>
      <c r="AV686" s="14" t="s">
        <v>131</v>
      </c>
      <c r="AW686" s="14" t="s">
        <v>33</v>
      </c>
      <c r="AX686" s="14" t="s">
        <v>77</v>
      </c>
      <c r="AY686" s="238" t="s">
        <v>123</v>
      </c>
    </row>
    <row r="687" s="2" customFormat="1" ht="24.15" customHeight="1">
      <c r="A687" s="40"/>
      <c r="B687" s="41"/>
      <c r="C687" s="199" t="s">
        <v>848</v>
      </c>
      <c r="D687" s="199" t="s">
        <v>125</v>
      </c>
      <c r="E687" s="200" t="s">
        <v>849</v>
      </c>
      <c r="F687" s="201" t="s">
        <v>850</v>
      </c>
      <c r="G687" s="202" t="s">
        <v>128</v>
      </c>
      <c r="H687" s="203">
        <v>1332</v>
      </c>
      <c r="I687" s="204"/>
      <c r="J687" s="205">
        <f>ROUND(I687*H687,2)</f>
        <v>0</v>
      </c>
      <c r="K687" s="201" t="s">
        <v>249</v>
      </c>
      <c r="L687" s="46"/>
      <c r="M687" s="206" t="s">
        <v>19</v>
      </c>
      <c r="N687" s="207" t="s">
        <v>44</v>
      </c>
      <c r="O687" s="86"/>
      <c r="P687" s="208">
        <f>O687*H687</f>
        <v>0</v>
      </c>
      <c r="Q687" s="208">
        <v>0</v>
      </c>
      <c r="R687" s="208">
        <f>Q687*H687</f>
        <v>0</v>
      </c>
      <c r="S687" s="208">
        <v>0</v>
      </c>
      <c r="T687" s="209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10" t="s">
        <v>130</v>
      </c>
      <c r="AT687" s="210" t="s">
        <v>125</v>
      </c>
      <c r="AU687" s="210" t="s">
        <v>131</v>
      </c>
      <c r="AY687" s="19" t="s">
        <v>123</v>
      </c>
      <c r="BE687" s="211">
        <f>IF(N687="základní",J687,0)</f>
        <v>0</v>
      </c>
      <c r="BF687" s="211">
        <f>IF(N687="snížená",J687,0)</f>
        <v>0</v>
      </c>
      <c r="BG687" s="211">
        <f>IF(N687="zákl. přenesená",J687,0)</f>
        <v>0</v>
      </c>
      <c r="BH687" s="211">
        <f>IF(N687="sníž. přenesená",J687,0)</f>
        <v>0</v>
      </c>
      <c r="BI687" s="211">
        <f>IF(N687="nulová",J687,0)</f>
        <v>0</v>
      </c>
      <c r="BJ687" s="19" t="s">
        <v>131</v>
      </c>
      <c r="BK687" s="211">
        <f>ROUND(I687*H687,2)</f>
        <v>0</v>
      </c>
      <c r="BL687" s="19" t="s">
        <v>130</v>
      </c>
      <c r="BM687" s="210" t="s">
        <v>851</v>
      </c>
    </row>
    <row r="688" s="2" customFormat="1">
      <c r="A688" s="40"/>
      <c r="B688" s="41"/>
      <c r="C688" s="42"/>
      <c r="D688" s="212" t="s">
        <v>133</v>
      </c>
      <c r="E688" s="42"/>
      <c r="F688" s="213" t="s">
        <v>852</v>
      </c>
      <c r="G688" s="42"/>
      <c r="H688" s="42"/>
      <c r="I688" s="214"/>
      <c r="J688" s="42"/>
      <c r="K688" s="42"/>
      <c r="L688" s="46"/>
      <c r="M688" s="215"/>
      <c r="N688" s="216"/>
      <c r="O688" s="86"/>
      <c r="P688" s="86"/>
      <c r="Q688" s="86"/>
      <c r="R688" s="86"/>
      <c r="S688" s="86"/>
      <c r="T688" s="87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T688" s="19" t="s">
        <v>133</v>
      </c>
      <c r="AU688" s="19" t="s">
        <v>131</v>
      </c>
    </row>
    <row r="689" s="2" customFormat="1" ht="16.5" customHeight="1">
      <c r="A689" s="40"/>
      <c r="B689" s="41"/>
      <c r="C689" s="199" t="s">
        <v>853</v>
      </c>
      <c r="D689" s="199" t="s">
        <v>125</v>
      </c>
      <c r="E689" s="200" t="s">
        <v>854</v>
      </c>
      <c r="F689" s="201" t="s">
        <v>855</v>
      </c>
      <c r="G689" s="202" t="s">
        <v>128</v>
      </c>
      <c r="H689" s="203">
        <v>1332</v>
      </c>
      <c r="I689" s="204"/>
      <c r="J689" s="205">
        <f>ROUND(I689*H689,2)</f>
        <v>0</v>
      </c>
      <c r="K689" s="201" t="s">
        <v>249</v>
      </c>
      <c r="L689" s="46"/>
      <c r="M689" s="206" t="s">
        <v>19</v>
      </c>
      <c r="N689" s="207" t="s">
        <v>44</v>
      </c>
      <c r="O689" s="86"/>
      <c r="P689" s="208">
        <f>O689*H689</f>
        <v>0</v>
      </c>
      <c r="Q689" s="208">
        <v>0</v>
      </c>
      <c r="R689" s="208">
        <f>Q689*H689</f>
        <v>0</v>
      </c>
      <c r="S689" s="208">
        <v>0</v>
      </c>
      <c r="T689" s="209">
        <f>S689*H689</f>
        <v>0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10" t="s">
        <v>130</v>
      </c>
      <c r="AT689" s="210" t="s">
        <v>125</v>
      </c>
      <c r="AU689" s="210" t="s">
        <v>131</v>
      </c>
      <c r="AY689" s="19" t="s">
        <v>123</v>
      </c>
      <c r="BE689" s="211">
        <f>IF(N689="základní",J689,0)</f>
        <v>0</v>
      </c>
      <c r="BF689" s="211">
        <f>IF(N689="snížená",J689,0)</f>
        <v>0</v>
      </c>
      <c r="BG689" s="211">
        <f>IF(N689="zákl. přenesená",J689,0)</f>
        <v>0</v>
      </c>
      <c r="BH689" s="211">
        <f>IF(N689="sníž. přenesená",J689,0)</f>
        <v>0</v>
      </c>
      <c r="BI689" s="211">
        <f>IF(N689="nulová",J689,0)</f>
        <v>0</v>
      </c>
      <c r="BJ689" s="19" t="s">
        <v>131</v>
      </c>
      <c r="BK689" s="211">
        <f>ROUND(I689*H689,2)</f>
        <v>0</v>
      </c>
      <c r="BL689" s="19" t="s">
        <v>130</v>
      </c>
      <c r="BM689" s="210" t="s">
        <v>856</v>
      </c>
    </row>
    <row r="690" s="2" customFormat="1">
      <c r="A690" s="40"/>
      <c r="B690" s="41"/>
      <c r="C690" s="42"/>
      <c r="D690" s="212" t="s">
        <v>133</v>
      </c>
      <c r="E690" s="42"/>
      <c r="F690" s="213" t="s">
        <v>857</v>
      </c>
      <c r="G690" s="42"/>
      <c r="H690" s="42"/>
      <c r="I690" s="214"/>
      <c r="J690" s="42"/>
      <c r="K690" s="42"/>
      <c r="L690" s="46"/>
      <c r="M690" s="215"/>
      <c r="N690" s="216"/>
      <c r="O690" s="86"/>
      <c r="P690" s="86"/>
      <c r="Q690" s="86"/>
      <c r="R690" s="86"/>
      <c r="S690" s="86"/>
      <c r="T690" s="87"/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T690" s="19" t="s">
        <v>133</v>
      </c>
      <c r="AU690" s="19" t="s">
        <v>131</v>
      </c>
    </row>
    <row r="691" s="2" customFormat="1" ht="16.5" customHeight="1">
      <c r="A691" s="40"/>
      <c r="B691" s="41"/>
      <c r="C691" s="199" t="s">
        <v>858</v>
      </c>
      <c r="D691" s="199" t="s">
        <v>125</v>
      </c>
      <c r="E691" s="200" t="s">
        <v>859</v>
      </c>
      <c r="F691" s="201" t="s">
        <v>860</v>
      </c>
      <c r="G691" s="202" t="s">
        <v>128</v>
      </c>
      <c r="H691" s="203">
        <v>119880</v>
      </c>
      <c r="I691" s="204"/>
      <c r="J691" s="205">
        <f>ROUND(I691*H691,2)</f>
        <v>0</v>
      </c>
      <c r="K691" s="201" t="s">
        <v>249</v>
      </c>
      <c r="L691" s="46"/>
      <c r="M691" s="206" t="s">
        <v>19</v>
      </c>
      <c r="N691" s="207" t="s">
        <v>44</v>
      </c>
      <c r="O691" s="86"/>
      <c r="P691" s="208">
        <f>O691*H691</f>
        <v>0</v>
      </c>
      <c r="Q691" s="208">
        <v>0</v>
      </c>
      <c r="R691" s="208">
        <f>Q691*H691</f>
        <v>0</v>
      </c>
      <c r="S691" s="208">
        <v>0</v>
      </c>
      <c r="T691" s="209">
        <f>S691*H691</f>
        <v>0</v>
      </c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R691" s="210" t="s">
        <v>130</v>
      </c>
      <c r="AT691" s="210" t="s">
        <v>125</v>
      </c>
      <c r="AU691" s="210" t="s">
        <v>131</v>
      </c>
      <c r="AY691" s="19" t="s">
        <v>123</v>
      </c>
      <c r="BE691" s="211">
        <f>IF(N691="základní",J691,0)</f>
        <v>0</v>
      </c>
      <c r="BF691" s="211">
        <f>IF(N691="snížená",J691,0)</f>
        <v>0</v>
      </c>
      <c r="BG691" s="211">
        <f>IF(N691="zákl. přenesená",J691,0)</f>
        <v>0</v>
      </c>
      <c r="BH691" s="211">
        <f>IF(N691="sníž. přenesená",J691,0)</f>
        <v>0</v>
      </c>
      <c r="BI691" s="211">
        <f>IF(N691="nulová",J691,0)</f>
        <v>0</v>
      </c>
      <c r="BJ691" s="19" t="s">
        <v>131</v>
      </c>
      <c r="BK691" s="211">
        <f>ROUND(I691*H691,2)</f>
        <v>0</v>
      </c>
      <c r="BL691" s="19" t="s">
        <v>130</v>
      </c>
      <c r="BM691" s="210" t="s">
        <v>861</v>
      </c>
    </row>
    <row r="692" s="2" customFormat="1">
      <c r="A692" s="40"/>
      <c r="B692" s="41"/>
      <c r="C692" s="42"/>
      <c r="D692" s="212" t="s">
        <v>133</v>
      </c>
      <c r="E692" s="42"/>
      <c r="F692" s="213" t="s">
        <v>862</v>
      </c>
      <c r="G692" s="42"/>
      <c r="H692" s="42"/>
      <c r="I692" s="214"/>
      <c r="J692" s="42"/>
      <c r="K692" s="42"/>
      <c r="L692" s="46"/>
      <c r="M692" s="215"/>
      <c r="N692" s="216"/>
      <c r="O692" s="86"/>
      <c r="P692" s="86"/>
      <c r="Q692" s="86"/>
      <c r="R692" s="86"/>
      <c r="S692" s="86"/>
      <c r="T692" s="87"/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T692" s="19" t="s">
        <v>133</v>
      </c>
      <c r="AU692" s="19" t="s">
        <v>131</v>
      </c>
    </row>
    <row r="693" s="2" customFormat="1" ht="16.5" customHeight="1">
      <c r="A693" s="40"/>
      <c r="B693" s="41"/>
      <c r="C693" s="199" t="s">
        <v>863</v>
      </c>
      <c r="D693" s="199" t="s">
        <v>125</v>
      </c>
      <c r="E693" s="200" t="s">
        <v>864</v>
      </c>
      <c r="F693" s="201" t="s">
        <v>865</v>
      </c>
      <c r="G693" s="202" t="s">
        <v>128</v>
      </c>
      <c r="H693" s="203">
        <v>1332</v>
      </c>
      <c r="I693" s="204"/>
      <c r="J693" s="205">
        <f>ROUND(I693*H693,2)</f>
        <v>0</v>
      </c>
      <c r="K693" s="201" t="s">
        <v>249</v>
      </c>
      <c r="L693" s="46"/>
      <c r="M693" s="206" t="s">
        <v>19</v>
      </c>
      <c r="N693" s="207" t="s">
        <v>44</v>
      </c>
      <c r="O693" s="86"/>
      <c r="P693" s="208">
        <f>O693*H693</f>
        <v>0</v>
      </c>
      <c r="Q693" s="208">
        <v>0</v>
      </c>
      <c r="R693" s="208">
        <f>Q693*H693</f>
        <v>0</v>
      </c>
      <c r="S693" s="208">
        <v>0</v>
      </c>
      <c r="T693" s="209">
        <f>S693*H693</f>
        <v>0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10" t="s">
        <v>130</v>
      </c>
      <c r="AT693" s="210" t="s">
        <v>125</v>
      </c>
      <c r="AU693" s="210" t="s">
        <v>131</v>
      </c>
      <c r="AY693" s="19" t="s">
        <v>123</v>
      </c>
      <c r="BE693" s="211">
        <f>IF(N693="základní",J693,0)</f>
        <v>0</v>
      </c>
      <c r="BF693" s="211">
        <f>IF(N693="snížená",J693,0)</f>
        <v>0</v>
      </c>
      <c r="BG693" s="211">
        <f>IF(N693="zákl. přenesená",J693,0)</f>
        <v>0</v>
      </c>
      <c r="BH693" s="211">
        <f>IF(N693="sníž. přenesená",J693,0)</f>
        <v>0</v>
      </c>
      <c r="BI693" s="211">
        <f>IF(N693="nulová",J693,0)</f>
        <v>0</v>
      </c>
      <c r="BJ693" s="19" t="s">
        <v>131</v>
      </c>
      <c r="BK693" s="211">
        <f>ROUND(I693*H693,2)</f>
        <v>0</v>
      </c>
      <c r="BL693" s="19" t="s">
        <v>130</v>
      </c>
      <c r="BM693" s="210" t="s">
        <v>866</v>
      </c>
    </row>
    <row r="694" s="2" customFormat="1">
      <c r="A694" s="40"/>
      <c r="B694" s="41"/>
      <c r="C694" s="42"/>
      <c r="D694" s="212" t="s">
        <v>133</v>
      </c>
      <c r="E694" s="42"/>
      <c r="F694" s="213" t="s">
        <v>867</v>
      </c>
      <c r="G694" s="42"/>
      <c r="H694" s="42"/>
      <c r="I694" s="214"/>
      <c r="J694" s="42"/>
      <c r="K694" s="42"/>
      <c r="L694" s="46"/>
      <c r="M694" s="215"/>
      <c r="N694" s="216"/>
      <c r="O694" s="86"/>
      <c r="P694" s="86"/>
      <c r="Q694" s="86"/>
      <c r="R694" s="86"/>
      <c r="S694" s="86"/>
      <c r="T694" s="87"/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T694" s="19" t="s">
        <v>133</v>
      </c>
      <c r="AU694" s="19" t="s">
        <v>131</v>
      </c>
    </row>
    <row r="695" s="2" customFormat="1" ht="24.15" customHeight="1">
      <c r="A695" s="40"/>
      <c r="B695" s="41"/>
      <c r="C695" s="199" t="s">
        <v>868</v>
      </c>
      <c r="D695" s="199" t="s">
        <v>125</v>
      </c>
      <c r="E695" s="200" t="s">
        <v>869</v>
      </c>
      <c r="F695" s="201" t="s">
        <v>870</v>
      </c>
      <c r="G695" s="202" t="s">
        <v>128</v>
      </c>
      <c r="H695" s="203">
        <v>215.80000000000001</v>
      </c>
      <c r="I695" s="204"/>
      <c r="J695" s="205">
        <f>ROUND(I695*H695,2)</f>
        <v>0</v>
      </c>
      <c r="K695" s="201" t="s">
        <v>249</v>
      </c>
      <c r="L695" s="46"/>
      <c r="M695" s="206" t="s">
        <v>19</v>
      </c>
      <c r="N695" s="207" t="s">
        <v>44</v>
      </c>
      <c r="O695" s="86"/>
      <c r="P695" s="208">
        <f>O695*H695</f>
        <v>0</v>
      </c>
      <c r="Q695" s="208">
        <v>0.00012999999999999999</v>
      </c>
      <c r="R695" s="208">
        <f>Q695*H695</f>
        <v>0.028053999999999999</v>
      </c>
      <c r="S695" s="208">
        <v>0</v>
      </c>
      <c r="T695" s="209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10" t="s">
        <v>130</v>
      </c>
      <c r="AT695" s="210" t="s">
        <v>125</v>
      </c>
      <c r="AU695" s="210" t="s">
        <v>131</v>
      </c>
      <c r="AY695" s="19" t="s">
        <v>123</v>
      </c>
      <c r="BE695" s="211">
        <f>IF(N695="základní",J695,0)</f>
        <v>0</v>
      </c>
      <c r="BF695" s="211">
        <f>IF(N695="snížená",J695,0)</f>
        <v>0</v>
      </c>
      <c r="BG695" s="211">
        <f>IF(N695="zákl. přenesená",J695,0)</f>
        <v>0</v>
      </c>
      <c r="BH695" s="211">
        <f>IF(N695="sníž. přenesená",J695,0)</f>
        <v>0</v>
      </c>
      <c r="BI695" s="211">
        <f>IF(N695="nulová",J695,0)</f>
        <v>0</v>
      </c>
      <c r="BJ695" s="19" t="s">
        <v>131</v>
      </c>
      <c r="BK695" s="211">
        <f>ROUND(I695*H695,2)</f>
        <v>0</v>
      </c>
      <c r="BL695" s="19" t="s">
        <v>130</v>
      </c>
      <c r="BM695" s="210" t="s">
        <v>871</v>
      </c>
    </row>
    <row r="696" s="2" customFormat="1">
      <c r="A696" s="40"/>
      <c r="B696" s="41"/>
      <c r="C696" s="42"/>
      <c r="D696" s="212" t="s">
        <v>133</v>
      </c>
      <c r="E696" s="42"/>
      <c r="F696" s="213" t="s">
        <v>872</v>
      </c>
      <c r="G696" s="42"/>
      <c r="H696" s="42"/>
      <c r="I696" s="214"/>
      <c r="J696" s="42"/>
      <c r="K696" s="42"/>
      <c r="L696" s="46"/>
      <c r="M696" s="215"/>
      <c r="N696" s="216"/>
      <c r="O696" s="86"/>
      <c r="P696" s="86"/>
      <c r="Q696" s="86"/>
      <c r="R696" s="86"/>
      <c r="S696" s="86"/>
      <c r="T696" s="87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T696" s="19" t="s">
        <v>133</v>
      </c>
      <c r="AU696" s="19" t="s">
        <v>131</v>
      </c>
    </row>
    <row r="697" s="13" customFormat="1">
      <c r="A697" s="13"/>
      <c r="B697" s="217"/>
      <c r="C697" s="218"/>
      <c r="D697" s="219" t="s">
        <v>135</v>
      </c>
      <c r="E697" s="220" t="s">
        <v>19</v>
      </c>
      <c r="F697" s="221" t="s">
        <v>362</v>
      </c>
      <c r="G697" s="218"/>
      <c r="H697" s="220" t="s">
        <v>19</v>
      </c>
      <c r="I697" s="222"/>
      <c r="J697" s="218"/>
      <c r="K697" s="218"/>
      <c r="L697" s="223"/>
      <c r="M697" s="224"/>
      <c r="N697" s="225"/>
      <c r="O697" s="225"/>
      <c r="P697" s="225"/>
      <c r="Q697" s="225"/>
      <c r="R697" s="225"/>
      <c r="S697" s="225"/>
      <c r="T697" s="226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27" t="s">
        <v>135</v>
      </c>
      <c r="AU697" s="227" t="s">
        <v>131</v>
      </c>
      <c r="AV697" s="13" t="s">
        <v>77</v>
      </c>
      <c r="AW697" s="13" t="s">
        <v>33</v>
      </c>
      <c r="AX697" s="13" t="s">
        <v>72</v>
      </c>
      <c r="AY697" s="227" t="s">
        <v>123</v>
      </c>
    </row>
    <row r="698" s="14" customFormat="1">
      <c r="A698" s="14"/>
      <c r="B698" s="228"/>
      <c r="C698" s="229"/>
      <c r="D698" s="219" t="s">
        <v>135</v>
      </c>
      <c r="E698" s="230" t="s">
        <v>19</v>
      </c>
      <c r="F698" s="231" t="s">
        <v>363</v>
      </c>
      <c r="G698" s="229"/>
      <c r="H698" s="232">
        <v>215.80000000000001</v>
      </c>
      <c r="I698" s="233"/>
      <c r="J698" s="229"/>
      <c r="K698" s="229"/>
      <c r="L698" s="234"/>
      <c r="M698" s="235"/>
      <c r="N698" s="236"/>
      <c r="O698" s="236"/>
      <c r="P698" s="236"/>
      <c r="Q698" s="236"/>
      <c r="R698" s="236"/>
      <c r="S698" s="236"/>
      <c r="T698" s="237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38" t="s">
        <v>135</v>
      </c>
      <c r="AU698" s="238" t="s">
        <v>131</v>
      </c>
      <c r="AV698" s="14" t="s">
        <v>131</v>
      </c>
      <c r="AW698" s="14" t="s">
        <v>33</v>
      </c>
      <c r="AX698" s="14" t="s">
        <v>77</v>
      </c>
      <c r="AY698" s="238" t="s">
        <v>123</v>
      </c>
    </row>
    <row r="699" s="2" customFormat="1" ht="24.15" customHeight="1">
      <c r="A699" s="40"/>
      <c r="B699" s="41"/>
      <c r="C699" s="199" t="s">
        <v>873</v>
      </c>
      <c r="D699" s="199" t="s">
        <v>125</v>
      </c>
      <c r="E699" s="200" t="s">
        <v>874</v>
      </c>
      <c r="F699" s="201" t="s">
        <v>875</v>
      </c>
      <c r="G699" s="202" t="s">
        <v>128</v>
      </c>
      <c r="H699" s="203">
        <v>431.60000000000002</v>
      </c>
      <c r="I699" s="204"/>
      <c r="J699" s="205">
        <f>ROUND(I699*H699,2)</f>
        <v>0</v>
      </c>
      <c r="K699" s="201" t="s">
        <v>249</v>
      </c>
      <c r="L699" s="46"/>
      <c r="M699" s="206" t="s">
        <v>19</v>
      </c>
      <c r="N699" s="207" t="s">
        <v>44</v>
      </c>
      <c r="O699" s="86"/>
      <c r="P699" s="208">
        <f>O699*H699</f>
        <v>0</v>
      </c>
      <c r="Q699" s="208">
        <v>4.0000000000000003E-05</v>
      </c>
      <c r="R699" s="208">
        <f>Q699*H699</f>
        <v>0.017264000000000002</v>
      </c>
      <c r="S699" s="208">
        <v>0</v>
      </c>
      <c r="T699" s="209">
        <f>S699*H699</f>
        <v>0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10" t="s">
        <v>130</v>
      </c>
      <c r="AT699" s="210" t="s">
        <v>125</v>
      </c>
      <c r="AU699" s="210" t="s">
        <v>131</v>
      </c>
      <c r="AY699" s="19" t="s">
        <v>123</v>
      </c>
      <c r="BE699" s="211">
        <f>IF(N699="základní",J699,0)</f>
        <v>0</v>
      </c>
      <c r="BF699" s="211">
        <f>IF(N699="snížená",J699,0)</f>
        <v>0</v>
      </c>
      <c r="BG699" s="211">
        <f>IF(N699="zákl. přenesená",J699,0)</f>
        <v>0</v>
      </c>
      <c r="BH699" s="211">
        <f>IF(N699="sníž. přenesená",J699,0)</f>
        <v>0</v>
      </c>
      <c r="BI699" s="211">
        <f>IF(N699="nulová",J699,0)</f>
        <v>0</v>
      </c>
      <c r="BJ699" s="19" t="s">
        <v>131</v>
      </c>
      <c r="BK699" s="211">
        <f>ROUND(I699*H699,2)</f>
        <v>0</v>
      </c>
      <c r="BL699" s="19" t="s">
        <v>130</v>
      </c>
      <c r="BM699" s="210" t="s">
        <v>876</v>
      </c>
    </row>
    <row r="700" s="2" customFormat="1">
      <c r="A700" s="40"/>
      <c r="B700" s="41"/>
      <c r="C700" s="42"/>
      <c r="D700" s="212" t="s">
        <v>133</v>
      </c>
      <c r="E700" s="42"/>
      <c r="F700" s="213" t="s">
        <v>877</v>
      </c>
      <c r="G700" s="42"/>
      <c r="H700" s="42"/>
      <c r="I700" s="214"/>
      <c r="J700" s="42"/>
      <c r="K700" s="42"/>
      <c r="L700" s="46"/>
      <c r="M700" s="215"/>
      <c r="N700" s="216"/>
      <c r="O700" s="86"/>
      <c r="P700" s="86"/>
      <c r="Q700" s="86"/>
      <c r="R700" s="86"/>
      <c r="S700" s="86"/>
      <c r="T700" s="87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T700" s="19" t="s">
        <v>133</v>
      </c>
      <c r="AU700" s="19" t="s">
        <v>131</v>
      </c>
    </row>
    <row r="701" s="13" customFormat="1">
      <c r="A701" s="13"/>
      <c r="B701" s="217"/>
      <c r="C701" s="218"/>
      <c r="D701" s="219" t="s">
        <v>135</v>
      </c>
      <c r="E701" s="220" t="s">
        <v>19</v>
      </c>
      <c r="F701" s="221" t="s">
        <v>362</v>
      </c>
      <c r="G701" s="218"/>
      <c r="H701" s="220" t="s">
        <v>19</v>
      </c>
      <c r="I701" s="222"/>
      <c r="J701" s="218"/>
      <c r="K701" s="218"/>
      <c r="L701" s="223"/>
      <c r="M701" s="224"/>
      <c r="N701" s="225"/>
      <c r="O701" s="225"/>
      <c r="P701" s="225"/>
      <c r="Q701" s="225"/>
      <c r="R701" s="225"/>
      <c r="S701" s="225"/>
      <c r="T701" s="226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27" t="s">
        <v>135</v>
      </c>
      <c r="AU701" s="227" t="s">
        <v>131</v>
      </c>
      <c r="AV701" s="13" t="s">
        <v>77</v>
      </c>
      <c r="AW701" s="13" t="s">
        <v>33</v>
      </c>
      <c r="AX701" s="13" t="s">
        <v>72</v>
      </c>
      <c r="AY701" s="227" t="s">
        <v>123</v>
      </c>
    </row>
    <row r="702" s="14" customFormat="1">
      <c r="A702" s="14"/>
      <c r="B702" s="228"/>
      <c r="C702" s="229"/>
      <c r="D702" s="219" t="s">
        <v>135</v>
      </c>
      <c r="E702" s="230" t="s">
        <v>19</v>
      </c>
      <c r="F702" s="231" t="s">
        <v>878</v>
      </c>
      <c r="G702" s="229"/>
      <c r="H702" s="232">
        <v>431.60000000000002</v>
      </c>
      <c r="I702" s="233"/>
      <c r="J702" s="229"/>
      <c r="K702" s="229"/>
      <c r="L702" s="234"/>
      <c r="M702" s="235"/>
      <c r="N702" s="236"/>
      <c r="O702" s="236"/>
      <c r="P702" s="236"/>
      <c r="Q702" s="236"/>
      <c r="R702" s="236"/>
      <c r="S702" s="236"/>
      <c r="T702" s="237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38" t="s">
        <v>135</v>
      </c>
      <c r="AU702" s="238" t="s">
        <v>131</v>
      </c>
      <c r="AV702" s="14" t="s">
        <v>131</v>
      </c>
      <c r="AW702" s="14" t="s">
        <v>33</v>
      </c>
      <c r="AX702" s="14" t="s">
        <v>77</v>
      </c>
      <c r="AY702" s="238" t="s">
        <v>123</v>
      </c>
    </row>
    <row r="703" s="12" customFormat="1" ht="22.8" customHeight="1">
      <c r="A703" s="12"/>
      <c r="B703" s="183"/>
      <c r="C703" s="184"/>
      <c r="D703" s="185" t="s">
        <v>71</v>
      </c>
      <c r="E703" s="197" t="s">
        <v>879</v>
      </c>
      <c r="F703" s="197" t="s">
        <v>880</v>
      </c>
      <c r="G703" s="184"/>
      <c r="H703" s="184"/>
      <c r="I703" s="187"/>
      <c r="J703" s="198">
        <f>BK703</f>
        <v>0</v>
      </c>
      <c r="K703" s="184"/>
      <c r="L703" s="189"/>
      <c r="M703" s="190"/>
      <c r="N703" s="191"/>
      <c r="O703" s="191"/>
      <c r="P703" s="192">
        <f>SUM(P704:P730)</f>
        <v>0</v>
      </c>
      <c r="Q703" s="191"/>
      <c r="R703" s="192">
        <f>SUM(R704:R730)</f>
        <v>0</v>
      </c>
      <c r="S703" s="191"/>
      <c r="T703" s="193">
        <f>SUM(T704:T730)</f>
        <v>0</v>
      </c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R703" s="194" t="s">
        <v>77</v>
      </c>
      <c r="AT703" s="195" t="s">
        <v>71</v>
      </c>
      <c r="AU703" s="195" t="s">
        <v>77</v>
      </c>
      <c r="AY703" s="194" t="s">
        <v>123</v>
      </c>
      <c r="BK703" s="196">
        <f>SUM(BK704:BK730)</f>
        <v>0</v>
      </c>
    </row>
    <row r="704" s="2" customFormat="1" ht="16.5" customHeight="1">
      <c r="A704" s="40"/>
      <c r="B704" s="41"/>
      <c r="C704" s="199" t="s">
        <v>881</v>
      </c>
      <c r="D704" s="199" t="s">
        <v>125</v>
      </c>
      <c r="E704" s="200" t="s">
        <v>882</v>
      </c>
      <c r="F704" s="201" t="s">
        <v>883</v>
      </c>
      <c r="G704" s="202" t="s">
        <v>192</v>
      </c>
      <c r="H704" s="203">
        <v>60.164000000000001</v>
      </c>
      <c r="I704" s="204"/>
      <c r="J704" s="205">
        <f>ROUND(I704*H704,2)</f>
        <v>0</v>
      </c>
      <c r="K704" s="201" t="s">
        <v>249</v>
      </c>
      <c r="L704" s="46"/>
      <c r="M704" s="206" t="s">
        <v>19</v>
      </c>
      <c r="N704" s="207" t="s">
        <v>44</v>
      </c>
      <c r="O704" s="86"/>
      <c r="P704" s="208">
        <f>O704*H704</f>
        <v>0</v>
      </c>
      <c r="Q704" s="208">
        <v>0</v>
      </c>
      <c r="R704" s="208">
        <f>Q704*H704</f>
        <v>0</v>
      </c>
      <c r="S704" s="208">
        <v>0</v>
      </c>
      <c r="T704" s="209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10" t="s">
        <v>130</v>
      </c>
      <c r="AT704" s="210" t="s">
        <v>125</v>
      </c>
      <c r="AU704" s="210" t="s">
        <v>131</v>
      </c>
      <c r="AY704" s="19" t="s">
        <v>123</v>
      </c>
      <c r="BE704" s="211">
        <f>IF(N704="základní",J704,0)</f>
        <v>0</v>
      </c>
      <c r="BF704" s="211">
        <f>IF(N704="snížená",J704,0)</f>
        <v>0</v>
      </c>
      <c r="BG704" s="211">
        <f>IF(N704="zákl. přenesená",J704,0)</f>
        <v>0</v>
      </c>
      <c r="BH704" s="211">
        <f>IF(N704="sníž. přenesená",J704,0)</f>
        <v>0</v>
      </c>
      <c r="BI704" s="211">
        <f>IF(N704="nulová",J704,0)</f>
        <v>0</v>
      </c>
      <c r="BJ704" s="19" t="s">
        <v>131</v>
      </c>
      <c r="BK704" s="211">
        <f>ROUND(I704*H704,2)</f>
        <v>0</v>
      </c>
      <c r="BL704" s="19" t="s">
        <v>130</v>
      </c>
      <c r="BM704" s="210" t="s">
        <v>884</v>
      </c>
    </row>
    <row r="705" s="2" customFormat="1">
      <c r="A705" s="40"/>
      <c r="B705" s="41"/>
      <c r="C705" s="42"/>
      <c r="D705" s="212" t="s">
        <v>133</v>
      </c>
      <c r="E705" s="42"/>
      <c r="F705" s="213" t="s">
        <v>885</v>
      </c>
      <c r="G705" s="42"/>
      <c r="H705" s="42"/>
      <c r="I705" s="214"/>
      <c r="J705" s="42"/>
      <c r="K705" s="42"/>
      <c r="L705" s="46"/>
      <c r="M705" s="215"/>
      <c r="N705" s="216"/>
      <c r="O705" s="86"/>
      <c r="P705" s="86"/>
      <c r="Q705" s="86"/>
      <c r="R705" s="86"/>
      <c r="S705" s="86"/>
      <c r="T705" s="87"/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T705" s="19" t="s">
        <v>133</v>
      </c>
      <c r="AU705" s="19" t="s">
        <v>131</v>
      </c>
    </row>
    <row r="706" s="2" customFormat="1" ht="24.15" customHeight="1">
      <c r="A706" s="40"/>
      <c r="B706" s="41"/>
      <c r="C706" s="199" t="s">
        <v>886</v>
      </c>
      <c r="D706" s="199" t="s">
        <v>125</v>
      </c>
      <c r="E706" s="200" t="s">
        <v>887</v>
      </c>
      <c r="F706" s="201" t="s">
        <v>888</v>
      </c>
      <c r="G706" s="202" t="s">
        <v>192</v>
      </c>
      <c r="H706" s="203">
        <v>60.164000000000001</v>
      </c>
      <c r="I706" s="204"/>
      <c r="J706" s="205">
        <f>ROUND(I706*H706,2)</f>
        <v>0</v>
      </c>
      <c r="K706" s="201" t="s">
        <v>249</v>
      </c>
      <c r="L706" s="46"/>
      <c r="M706" s="206" t="s">
        <v>19</v>
      </c>
      <c r="N706" s="207" t="s">
        <v>44</v>
      </c>
      <c r="O706" s="86"/>
      <c r="P706" s="208">
        <f>O706*H706</f>
        <v>0</v>
      </c>
      <c r="Q706" s="208">
        <v>0</v>
      </c>
      <c r="R706" s="208">
        <f>Q706*H706</f>
        <v>0</v>
      </c>
      <c r="S706" s="208">
        <v>0</v>
      </c>
      <c r="T706" s="209">
        <f>S706*H706</f>
        <v>0</v>
      </c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R706" s="210" t="s">
        <v>130</v>
      </c>
      <c r="AT706" s="210" t="s">
        <v>125</v>
      </c>
      <c r="AU706" s="210" t="s">
        <v>131</v>
      </c>
      <c r="AY706" s="19" t="s">
        <v>123</v>
      </c>
      <c r="BE706" s="211">
        <f>IF(N706="základní",J706,0)</f>
        <v>0</v>
      </c>
      <c r="BF706" s="211">
        <f>IF(N706="snížená",J706,0)</f>
        <v>0</v>
      </c>
      <c r="BG706" s="211">
        <f>IF(N706="zákl. přenesená",J706,0)</f>
        <v>0</v>
      </c>
      <c r="BH706" s="211">
        <f>IF(N706="sníž. přenesená",J706,0)</f>
        <v>0</v>
      </c>
      <c r="BI706" s="211">
        <f>IF(N706="nulová",J706,0)</f>
        <v>0</v>
      </c>
      <c r="BJ706" s="19" t="s">
        <v>131</v>
      </c>
      <c r="BK706" s="211">
        <f>ROUND(I706*H706,2)</f>
        <v>0</v>
      </c>
      <c r="BL706" s="19" t="s">
        <v>130</v>
      </c>
      <c r="BM706" s="210" t="s">
        <v>889</v>
      </c>
    </row>
    <row r="707" s="2" customFormat="1">
      <c r="A707" s="40"/>
      <c r="B707" s="41"/>
      <c r="C707" s="42"/>
      <c r="D707" s="212" t="s">
        <v>133</v>
      </c>
      <c r="E707" s="42"/>
      <c r="F707" s="213" t="s">
        <v>890</v>
      </c>
      <c r="G707" s="42"/>
      <c r="H707" s="42"/>
      <c r="I707" s="214"/>
      <c r="J707" s="42"/>
      <c r="K707" s="42"/>
      <c r="L707" s="46"/>
      <c r="M707" s="215"/>
      <c r="N707" s="216"/>
      <c r="O707" s="86"/>
      <c r="P707" s="86"/>
      <c r="Q707" s="86"/>
      <c r="R707" s="86"/>
      <c r="S707" s="86"/>
      <c r="T707" s="87"/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T707" s="19" t="s">
        <v>133</v>
      </c>
      <c r="AU707" s="19" t="s">
        <v>131</v>
      </c>
    </row>
    <row r="708" s="2" customFormat="1" ht="21.75" customHeight="1">
      <c r="A708" s="40"/>
      <c r="B708" s="41"/>
      <c r="C708" s="199" t="s">
        <v>891</v>
      </c>
      <c r="D708" s="199" t="s">
        <v>125</v>
      </c>
      <c r="E708" s="200" t="s">
        <v>892</v>
      </c>
      <c r="F708" s="201" t="s">
        <v>893</v>
      </c>
      <c r="G708" s="202" t="s">
        <v>192</v>
      </c>
      <c r="H708" s="203">
        <v>60.164000000000001</v>
      </c>
      <c r="I708" s="204"/>
      <c r="J708" s="205">
        <f>ROUND(I708*H708,2)</f>
        <v>0</v>
      </c>
      <c r="K708" s="201" t="s">
        <v>249</v>
      </c>
      <c r="L708" s="46"/>
      <c r="M708" s="206" t="s">
        <v>19</v>
      </c>
      <c r="N708" s="207" t="s">
        <v>44</v>
      </c>
      <c r="O708" s="86"/>
      <c r="P708" s="208">
        <f>O708*H708</f>
        <v>0</v>
      </c>
      <c r="Q708" s="208">
        <v>0</v>
      </c>
      <c r="R708" s="208">
        <f>Q708*H708</f>
        <v>0</v>
      </c>
      <c r="S708" s="208">
        <v>0</v>
      </c>
      <c r="T708" s="209">
        <f>S708*H708</f>
        <v>0</v>
      </c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R708" s="210" t="s">
        <v>130</v>
      </c>
      <c r="AT708" s="210" t="s">
        <v>125</v>
      </c>
      <c r="AU708" s="210" t="s">
        <v>131</v>
      </c>
      <c r="AY708" s="19" t="s">
        <v>123</v>
      </c>
      <c r="BE708" s="211">
        <f>IF(N708="základní",J708,0)</f>
        <v>0</v>
      </c>
      <c r="BF708" s="211">
        <f>IF(N708="snížená",J708,0)</f>
        <v>0</v>
      </c>
      <c r="BG708" s="211">
        <f>IF(N708="zákl. přenesená",J708,0)</f>
        <v>0</v>
      </c>
      <c r="BH708" s="211">
        <f>IF(N708="sníž. přenesená",J708,0)</f>
        <v>0</v>
      </c>
      <c r="BI708" s="211">
        <f>IF(N708="nulová",J708,0)</f>
        <v>0</v>
      </c>
      <c r="BJ708" s="19" t="s">
        <v>131</v>
      </c>
      <c r="BK708" s="211">
        <f>ROUND(I708*H708,2)</f>
        <v>0</v>
      </c>
      <c r="BL708" s="19" t="s">
        <v>130</v>
      </c>
      <c r="BM708" s="210" t="s">
        <v>894</v>
      </c>
    </row>
    <row r="709" s="2" customFormat="1">
      <c r="A709" s="40"/>
      <c r="B709" s="41"/>
      <c r="C709" s="42"/>
      <c r="D709" s="212" t="s">
        <v>133</v>
      </c>
      <c r="E709" s="42"/>
      <c r="F709" s="213" t="s">
        <v>895</v>
      </c>
      <c r="G709" s="42"/>
      <c r="H709" s="42"/>
      <c r="I709" s="214"/>
      <c r="J709" s="42"/>
      <c r="K709" s="42"/>
      <c r="L709" s="46"/>
      <c r="M709" s="215"/>
      <c r="N709" s="216"/>
      <c r="O709" s="86"/>
      <c r="P709" s="86"/>
      <c r="Q709" s="86"/>
      <c r="R709" s="86"/>
      <c r="S709" s="86"/>
      <c r="T709" s="87"/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T709" s="19" t="s">
        <v>133</v>
      </c>
      <c r="AU709" s="19" t="s">
        <v>131</v>
      </c>
    </row>
    <row r="710" s="2" customFormat="1" ht="24.15" customHeight="1">
      <c r="A710" s="40"/>
      <c r="B710" s="41"/>
      <c r="C710" s="199" t="s">
        <v>896</v>
      </c>
      <c r="D710" s="199" t="s">
        <v>125</v>
      </c>
      <c r="E710" s="200" t="s">
        <v>897</v>
      </c>
      <c r="F710" s="201" t="s">
        <v>898</v>
      </c>
      <c r="G710" s="202" t="s">
        <v>192</v>
      </c>
      <c r="H710" s="203">
        <v>1694.2919999999999</v>
      </c>
      <c r="I710" s="204"/>
      <c r="J710" s="205">
        <f>ROUND(I710*H710,2)</f>
        <v>0</v>
      </c>
      <c r="K710" s="201" t="s">
        <v>249</v>
      </c>
      <c r="L710" s="46"/>
      <c r="M710" s="206" t="s">
        <v>19</v>
      </c>
      <c r="N710" s="207" t="s">
        <v>44</v>
      </c>
      <c r="O710" s="86"/>
      <c r="P710" s="208">
        <f>O710*H710</f>
        <v>0</v>
      </c>
      <c r="Q710" s="208">
        <v>0</v>
      </c>
      <c r="R710" s="208">
        <f>Q710*H710</f>
        <v>0</v>
      </c>
      <c r="S710" s="208">
        <v>0</v>
      </c>
      <c r="T710" s="209">
        <f>S710*H710</f>
        <v>0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10" t="s">
        <v>130</v>
      </c>
      <c r="AT710" s="210" t="s">
        <v>125</v>
      </c>
      <c r="AU710" s="210" t="s">
        <v>131</v>
      </c>
      <c r="AY710" s="19" t="s">
        <v>123</v>
      </c>
      <c r="BE710" s="211">
        <f>IF(N710="základní",J710,0)</f>
        <v>0</v>
      </c>
      <c r="BF710" s="211">
        <f>IF(N710="snížená",J710,0)</f>
        <v>0</v>
      </c>
      <c r="BG710" s="211">
        <f>IF(N710="zákl. přenesená",J710,0)</f>
        <v>0</v>
      </c>
      <c r="BH710" s="211">
        <f>IF(N710="sníž. přenesená",J710,0)</f>
        <v>0</v>
      </c>
      <c r="BI710" s="211">
        <f>IF(N710="nulová",J710,0)</f>
        <v>0</v>
      </c>
      <c r="BJ710" s="19" t="s">
        <v>131</v>
      </c>
      <c r="BK710" s="211">
        <f>ROUND(I710*H710,2)</f>
        <v>0</v>
      </c>
      <c r="BL710" s="19" t="s">
        <v>130</v>
      </c>
      <c r="BM710" s="210" t="s">
        <v>899</v>
      </c>
    </row>
    <row r="711" s="2" customFormat="1">
      <c r="A711" s="40"/>
      <c r="B711" s="41"/>
      <c r="C711" s="42"/>
      <c r="D711" s="212" t="s">
        <v>133</v>
      </c>
      <c r="E711" s="42"/>
      <c r="F711" s="213" t="s">
        <v>900</v>
      </c>
      <c r="G711" s="42"/>
      <c r="H711" s="42"/>
      <c r="I711" s="214"/>
      <c r="J711" s="42"/>
      <c r="K711" s="42"/>
      <c r="L711" s="46"/>
      <c r="M711" s="215"/>
      <c r="N711" s="216"/>
      <c r="O711" s="86"/>
      <c r="P711" s="86"/>
      <c r="Q711" s="86"/>
      <c r="R711" s="86"/>
      <c r="S711" s="86"/>
      <c r="T711" s="87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T711" s="19" t="s">
        <v>133</v>
      </c>
      <c r="AU711" s="19" t="s">
        <v>131</v>
      </c>
    </row>
    <row r="712" s="13" customFormat="1">
      <c r="A712" s="13"/>
      <c r="B712" s="217"/>
      <c r="C712" s="218"/>
      <c r="D712" s="219" t="s">
        <v>135</v>
      </c>
      <c r="E712" s="220" t="s">
        <v>19</v>
      </c>
      <c r="F712" s="221" t="s">
        <v>901</v>
      </c>
      <c r="G712" s="218"/>
      <c r="H712" s="220" t="s">
        <v>19</v>
      </c>
      <c r="I712" s="222"/>
      <c r="J712" s="218"/>
      <c r="K712" s="218"/>
      <c r="L712" s="223"/>
      <c r="M712" s="224"/>
      <c r="N712" s="225"/>
      <c r="O712" s="225"/>
      <c r="P712" s="225"/>
      <c r="Q712" s="225"/>
      <c r="R712" s="225"/>
      <c r="S712" s="225"/>
      <c r="T712" s="226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27" t="s">
        <v>135</v>
      </c>
      <c r="AU712" s="227" t="s">
        <v>131</v>
      </c>
      <c r="AV712" s="13" t="s">
        <v>77</v>
      </c>
      <c r="AW712" s="13" t="s">
        <v>33</v>
      </c>
      <c r="AX712" s="13" t="s">
        <v>72</v>
      </c>
      <c r="AY712" s="227" t="s">
        <v>123</v>
      </c>
    </row>
    <row r="713" s="14" customFormat="1">
      <c r="A713" s="14"/>
      <c r="B713" s="228"/>
      <c r="C713" s="229"/>
      <c r="D713" s="219" t="s">
        <v>135</v>
      </c>
      <c r="E713" s="230" t="s">
        <v>19</v>
      </c>
      <c r="F713" s="231" t="s">
        <v>902</v>
      </c>
      <c r="G713" s="229"/>
      <c r="H713" s="232">
        <v>1510.8420000000001</v>
      </c>
      <c r="I713" s="233"/>
      <c r="J713" s="229"/>
      <c r="K713" s="229"/>
      <c r="L713" s="234"/>
      <c r="M713" s="235"/>
      <c r="N713" s="236"/>
      <c r="O713" s="236"/>
      <c r="P713" s="236"/>
      <c r="Q713" s="236"/>
      <c r="R713" s="236"/>
      <c r="S713" s="236"/>
      <c r="T713" s="237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38" t="s">
        <v>135</v>
      </c>
      <c r="AU713" s="238" t="s">
        <v>131</v>
      </c>
      <c r="AV713" s="14" t="s">
        <v>131</v>
      </c>
      <c r="AW713" s="14" t="s">
        <v>33</v>
      </c>
      <c r="AX713" s="14" t="s">
        <v>72</v>
      </c>
      <c r="AY713" s="238" t="s">
        <v>123</v>
      </c>
    </row>
    <row r="714" s="13" customFormat="1">
      <c r="A714" s="13"/>
      <c r="B714" s="217"/>
      <c r="C714" s="218"/>
      <c r="D714" s="219" t="s">
        <v>135</v>
      </c>
      <c r="E714" s="220" t="s">
        <v>19</v>
      </c>
      <c r="F714" s="221" t="s">
        <v>903</v>
      </c>
      <c r="G714" s="218"/>
      <c r="H714" s="220" t="s">
        <v>19</v>
      </c>
      <c r="I714" s="222"/>
      <c r="J714" s="218"/>
      <c r="K714" s="218"/>
      <c r="L714" s="223"/>
      <c r="M714" s="224"/>
      <c r="N714" s="225"/>
      <c r="O714" s="225"/>
      <c r="P714" s="225"/>
      <c r="Q714" s="225"/>
      <c r="R714" s="225"/>
      <c r="S714" s="225"/>
      <c r="T714" s="226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27" t="s">
        <v>135</v>
      </c>
      <c r="AU714" s="227" t="s">
        <v>131</v>
      </c>
      <c r="AV714" s="13" t="s">
        <v>77</v>
      </c>
      <c r="AW714" s="13" t="s">
        <v>33</v>
      </c>
      <c r="AX714" s="13" t="s">
        <v>72</v>
      </c>
      <c r="AY714" s="227" t="s">
        <v>123</v>
      </c>
    </row>
    <row r="715" s="14" customFormat="1">
      <c r="A715" s="14"/>
      <c r="B715" s="228"/>
      <c r="C715" s="229"/>
      <c r="D715" s="219" t="s">
        <v>135</v>
      </c>
      <c r="E715" s="230" t="s">
        <v>19</v>
      </c>
      <c r="F715" s="231" t="s">
        <v>904</v>
      </c>
      <c r="G715" s="229"/>
      <c r="H715" s="232">
        <v>172.65000000000001</v>
      </c>
      <c r="I715" s="233"/>
      <c r="J715" s="229"/>
      <c r="K715" s="229"/>
      <c r="L715" s="234"/>
      <c r="M715" s="235"/>
      <c r="N715" s="236"/>
      <c r="O715" s="236"/>
      <c r="P715" s="236"/>
      <c r="Q715" s="236"/>
      <c r="R715" s="236"/>
      <c r="S715" s="236"/>
      <c r="T715" s="237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38" t="s">
        <v>135</v>
      </c>
      <c r="AU715" s="238" t="s">
        <v>131</v>
      </c>
      <c r="AV715" s="14" t="s">
        <v>131</v>
      </c>
      <c r="AW715" s="14" t="s">
        <v>33</v>
      </c>
      <c r="AX715" s="14" t="s">
        <v>72</v>
      </c>
      <c r="AY715" s="238" t="s">
        <v>123</v>
      </c>
    </row>
    <row r="716" s="13" customFormat="1">
      <c r="A716" s="13"/>
      <c r="B716" s="217"/>
      <c r="C716" s="218"/>
      <c r="D716" s="219" t="s">
        <v>135</v>
      </c>
      <c r="E716" s="220" t="s">
        <v>19</v>
      </c>
      <c r="F716" s="221" t="s">
        <v>905</v>
      </c>
      <c r="G716" s="218"/>
      <c r="H716" s="220" t="s">
        <v>19</v>
      </c>
      <c r="I716" s="222"/>
      <c r="J716" s="218"/>
      <c r="K716" s="218"/>
      <c r="L716" s="223"/>
      <c r="M716" s="224"/>
      <c r="N716" s="225"/>
      <c r="O716" s="225"/>
      <c r="P716" s="225"/>
      <c r="Q716" s="225"/>
      <c r="R716" s="225"/>
      <c r="S716" s="225"/>
      <c r="T716" s="226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27" t="s">
        <v>135</v>
      </c>
      <c r="AU716" s="227" t="s">
        <v>131</v>
      </c>
      <c r="AV716" s="13" t="s">
        <v>77</v>
      </c>
      <c r="AW716" s="13" t="s">
        <v>33</v>
      </c>
      <c r="AX716" s="13" t="s">
        <v>72</v>
      </c>
      <c r="AY716" s="227" t="s">
        <v>123</v>
      </c>
    </row>
    <row r="717" s="14" customFormat="1">
      <c r="A717" s="14"/>
      <c r="B717" s="228"/>
      <c r="C717" s="229"/>
      <c r="D717" s="219" t="s">
        <v>135</v>
      </c>
      <c r="E717" s="230" t="s">
        <v>19</v>
      </c>
      <c r="F717" s="231" t="s">
        <v>906</v>
      </c>
      <c r="G717" s="229"/>
      <c r="H717" s="232">
        <v>10.800000000000001</v>
      </c>
      <c r="I717" s="233"/>
      <c r="J717" s="229"/>
      <c r="K717" s="229"/>
      <c r="L717" s="234"/>
      <c r="M717" s="235"/>
      <c r="N717" s="236"/>
      <c r="O717" s="236"/>
      <c r="P717" s="236"/>
      <c r="Q717" s="236"/>
      <c r="R717" s="236"/>
      <c r="S717" s="236"/>
      <c r="T717" s="237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38" t="s">
        <v>135</v>
      </c>
      <c r="AU717" s="238" t="s">
        <v>131</v>
      </c>
      <c r="AV717" s="14" t="s">
        <v>131</v>
      </c>
      <c r="AW717" s="14" t="s">
        <v>33</v>
      </c>
      <c r="AX717" s="14" t="s">
        <v>72</v>
      </c>
      <c r="AY717" s="238" t="s">
        <v>123</v>
      </c>
    </row>
    <row r="718" s="15" customFormat="1">
      <c r="A718" s="15"/>
      <c r="B718" s="239"/>
      <c r="C718" s="240"/>
      <c r="D718" s="219" t="s">
        <v>135</v>
      </c>
      <c r="E718" s="241" t="s">
        <v>19</v>
      </c>
      <c r="F718" s="242" t="s">
        <v>140</v>
      </c>
      <c r="G718" s="240"/>
      <c r="H718" s="243">
        <v>1694.2920000000001</v>
      </c>
      <c r="I718" s="244"/>
      <c r="J718" s="240"/>
      <c r="K718" s="240"/>
      <c r="L718" s="245"/>
      <c r="M718" s="246"/>
      <c r="N718" s="247"/>
      <c r="O718" s="247"/>
      <c r="P718" s="247"/>
      <c r="Q718" s="247"/>
      <c r="R718" s="247"/>
      <c r="S718" s="247"/>
      <c r="T718" s="248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49" t="s">
        <v>135</v>
      </c>
      <c r="AU718" s="249" t="s">
        <v>131</v>
      </c>
      <c r="AV718" s="15" t="s">
        <v>130</v>
      </c>
      <c r="AW718" s="15" t="s">
        <v>33</v>
      </c>
      <c r="AX718" s="15" t="s">
        <v>77</v>
      </c>
      <c r="AY718" s="249" t="s">
        <v>123</v>
      </c>
    </row>
    <row r="719" s="2" customFormat="1" ht="24.15" customHeight="1">
      <c r="A719" s="40"/>
      <c r="B719" s="41"/>
      <c r="C719" s="199" t="s">
        <v>907</v>
      </c>
      <c r="D719" s="199" t="s">
        <v>125</v>
      </c>
      <c r="E719" s="200" t="s">
        <v>908</v>
      </c>
      <c r="F719" s="201" t="s">
        <v>909</v>
      </c>
      <c r="G719" s="202" t="s">
        <v>192</v>
      </c>
      <c r="H719" s="203">
        <v>2.2749999999999999</v>
      </c>
      <c r="I719" s="204"/>
      <c r="J719" s="205">
        <f>ROUND(I719*H719,2)</f>
        <v>0</v>
      </c>
      <c r="K719" s="201" t="s">
        <v>249</v>
      </c>
      <c r="L719" s="46"/>
      <c r="M719" s="206" t="s">
        <v>19</v>
      </c>
      <c r="N719" s="207" t="s">
        <v>44</v>
      </c>
      <c r="O719" s="86"/>
      <c r="P719" s="208">
        <f>O719*H719</f>
        <v>0</v>
      </c>
      <c r="Q719" s="208">
        <v>0</v>
      </c>
      <c r="R719" s="208">
        <f>Q719*H719</f>
        <v>0</v>
      </c>
      <c r="S719" s="208">
        <v>0</v>
      </c>
      <c r="T719" s="209">
        <f>S719*H719</f>
        <v>0</v>
      </c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R719" s="210" t="s">
        <v>130</v>
      </c>
      <c r="AT719" s="210" t="s">
        <v>125</v>
      </c>
      <c r="AU719" s="210" t="s">
        <v>131</v>
      </c>
      <c r="AY719" s="19" t="s">
        <v>123</v>
      </c>
      <c r="BE719" s="211">
        <f>IF(N719="základní",J719,0)</f>
        <v>0</v>
      </c>
      <c r="BF719" s="211">
        <f>IF(N719="snížená",J719,0)</f>
        <v>0</v>
      </c>
      <c r="BG719" s="211">
        <f>IF(N719="zákl. přenesená",J719,0)</f>
        <v>0</v>
      </c>
      <c r="BH719" s="211">
        <f>IF(N719="sníž. přenesená",J719,0)</f>
        <v>0</v>
      </c>
      <c r="BI719" s="211">
        <f>IF(N719="nulová",J719,0)</f>
        <v>0</v>
      </c>
      <c r="BJ719" s="19" t="s">
        <v>131</v>
      </c>
      <c r="BK719" s="211">
        <f>ROUND(I719*H719,2)</f>
        <v>0</v>
      </c>
      <c r="BL719" s="19" t="s">
        <v>130</v>
      </c>
      <c r="BM719" s="210" t="s">
        <v>910</v>
      </c>
    </row>
    <row r="720" s="2" customFormat="1">
      <c r="A720" s="40"/>
      <c r="B720" s="41"/>
      <c r="C720" s="42"/>
      <c r="D720" s="212" t="s">
        <v>133</v>
      </c>
      <c r="E720" s="42"/>
      <c r="F720" s="213" t="s">
        <v>911</v>
      </c>
      <c r="G720" s="42"/>
      <c r="H720" s="42"/>
      <c r="I720" s="214"/>
      <c r="J720" s="42"/>
      <c r="K720" s="42"/>
      <c r="L720" s="46"/>
      <c r="M720" s="215"/>
      <c r="N720" s="216"/>
      <c r="O720" s="86"/>
      <c r="P720" s="86"/>
      <c r="Q720" s="86"/>
      <c r="R720" s="86"/>
      <c r="S720" s="86"/>
      <c r="T720" s="87"/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T720" s="19" t="s">
        <v>133</v>
      </c>
      <c r="AU720" s="19" t="s">
        <v>131</v>
      </c>
    </row>
    <row r="721" s="2" customFormat="1" ht="24.15" customHeight="1">
      <c r="A721" s="40"/>
      <c r="B721" s="41"/>
      <c r="C721" s="199" t="s">
        <v>912</v>
      </c>
      <c r="D721" s="199" t="s">
        <v>125</v>
      </c>
      <c r="E721" s="200" t="s">
        <v>913</v>
      </c>
      <c r="F721" s="201" t="s">
        <v>914</v>
      </c>
      <c r="G721" s="202" t="s">
        <v>192</v>
      </c>
      <c r="H721" s="203">
        <v>1.1599999999999999</v>
      </c>
      <c r="I721" s="204"/>
      <c r="J721" s="205">
        <f>ROUND(I721*H721,2)</f>
        <v>0</v>
      </c>
      <c r="K721" s="201" t="s">
        <v>249</v>
      </c>
      <c r="L721" s="46"/>
      <c r="M721" s="206" t="s">
        <v>19</v>
      </c>
      <c r="N721" s="207" t="s">
        <v>44</v>
      </c>
      <c r="O721" s="86"/>
      <c r="P721" s="208">
        <f>O721*H721</f>
        <v>0</v>
      </c>
      <c r="Q721" s="208">
        <v>0</v>
      </c>
      <c r="R721" s="208">
        <f>Q721*H721</f>
        <v>0</v>
      </c>
      <c r="S721" s="208">
        <v>0</v>
      </c>
      <c r="T721" s="209">
        <f>S721*H721</f>
        <v>0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10" t="s">
        <v>130</v>
      </c>
      <c r="AT721" s="210" t="s">
        <v>125</v>
      </c>
      <c r="AU721" s="210" t="s">
        <v>131</v>
      </c>
      <c r="AY721" s="19" t="s">
        <v>123</v>
      </c>
      <c r="BE721" s="211">
        <f>IF(N721="základní",J721,0)</f>
        <v>0</v>
      </c>
      <c r="BF721" s="211">
        <f>IF(N721="snížená",J721,0)</f>
        <v>0</v>
      </c>
      <c r="BG721" s="211">
        <f>IF(N721="zákl. přenesená",J721,0)</f>
        <v>0</v>
      </c>
      <c r="BH721" s="211">
        <f>IF(N721="sníž. přenesená",J721,0)</f>
        <v>0</v>
      </c>
      <c r="BI721" s="211">
        <f>IF(N721="nulová",J721,0)</f>
        <v>0</v>
      </c>
      <c r="BJ721" s="19" t="s">
        <v>131</v>
      </c>
      <c r="BK721" s="211">
        <f>ROUND(I721*H721,2)</f>
        <v>0</v>
      </c>
      <c r="BL721" s="19" t="s">
        <v>130</v>
      </c>
      <c r="BM721" s="210" t="s">
        <v>915</v>
      </c>
    </row>
    <row r="722" s="2" customFormat="1">
      <c r="A722" s="40"/>
      <c r="B722" s="41"/>
      <c r="C722" s="42"/>
      <c r="D722" s="212" t="s">
        <v>133</v>
      </c>
      <c r="E722" s="42"/>
      <c r="F722" s="213" t="s">
        <v>916</v>
      </c>
      <c r="G722" s="42"/>
      <c r="H722" s="42"/>
      <c r="I722" s="214"/>
      <c r="J722" s="42"/>
      <c r="K722" s="42"/>
      <c r="L722" s="46"/>
      <c r="M722" s="215"/>
      <c r="N722" s="216"/>
      <c r="O722" s="86"/>
      <c r="P722" s="86"/>
      <c r="Q722" s="86"/>
      <c r="R722" s="86"/>
      <c r="S722" s="86"/>
      <c r="T722" s="87"/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T722" s="19" t="s">
        <v>133</v>
      </c>
      <c r="AU722" s="19" t="s">
        <v>131</v>
      </c>
    </row>
    <row r="723" s="2" customFormat="1" ht="24.15" customHeight="1">
      <c r="A723" s="40"/>
      <c r="B723" s="41"/>
      <c r="C723" s="199" t="s">
        <v>917</v>
      </c>
      <c r="D723" s="199" t="s">
        <v>125</v>
      </c>
      <c r="E723" s="200" t="s">
        <v>918</v>
      </c>
      <c r="F723" s="201" t="s">
        <v>919</v>
      </c>
      <c r="G723" s="202" t="s">
        <v>192</v>
      </c>
      <c r="H723" s="203">
        <v>2.4710000000000001</v>
      </c>
      <c r="I723" s="204"/>
      <c r="J723" s="205">
        <f>ROUND(I723*H723,2)</f>
        <v>0</v>
      </c>
      <c r="K723" s="201" t="s">
        <v>249</v>
      </c>
      <c r="L723" s="46"/>
      <c r="M723" s="206" t="s">
        <v>19</v>
      </c>
      <c r="N723" s="207" t="s">
        <v>44</v>
      </c>
      <c r="O723" s="86"/>
      <c r="P723" s="208">
        <f>O723*H723</f>
        <v>0</v>
      </c>
      <c r="Q723" s="208">
        <v>0</v>
      </c>
      <c r="R723" s="208">
        <f>Q723*H723</f>
        <v>0</v>
      </c>
      <c r="S723" s="208">
        <v>0</v>
      </c>
      <c r="T723" s="209">
        <f>S723*H723</f>
        <v>0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10" t="s">
        <v>130</v>
      </c>
      <c r="AT723" s="210" t="s">
        <v>125</v>
      </c>
      <c r="AU723" s="210" t="s">
        <v>131</v>
      </c>
      <c r="AY723" s="19" t="s">
        <v>123</v>
      </c>
      <c r="BE723" s="211">
        <f>IF(N723="základní",J723,0)</f>
        <v>0</v>
      </c>
      <c r="BF723" s="211">
        <f>IF(N723="snížená",J723,0)</f>
        <v>0</v>
      </c>
      <c r="BG723" s="211">
        <f>IF(N723="zákl. přenesená",J723,0)</f>
        <v>0</v>
      </c>
      <c r="BH723" s="211">
        <f>IF(N723="sníž. přenesená",J723,0)</f>
        <v>0</v>
      </c>
      <c r="BI723" s="211">
        <f>IF(N723="nulová",J723,0)</f>
        <v>0</v>
      </c>
      <c r="BJ723" s="19" t="s">
        <v>131</v>
      </c>
      <c r="BK723" s="211">
        <f>ROUND(I723*H723,2)</f>
        <v>0</v>
      </c>
      <c r="BL723" s="19" t="s">
        <v>130</v>
      </c>
      <c r="BM723" s="210" t="s">
        <v>920</v>
      </c>
    </row>
    <row r="724" s="2" customFormat="1">
      <c r="A724" s="40"/>
      <c r="B724" s="41"/>
      <c r="C724" s="42"/>
      <c r="D724" s="212" t="s">
        <v>133</v>
      </c>
      <c r="E724" s="42"/>
      <c r="F724" s="213" t="s">
        <v>921</v>
      </c>
      <c r="G724" s="42"/>
      <c r="H724" s="42"/>
      <c r="I724" s="214"/>
      <c r="J724" s="42"/>
      <c r="K724" s="42"/>
      <c r="L724" s="46"/>
      <c r="M724" s="215"/>
      <c r="N724" s="216"/>
      <c r="O724" s="86"/>
      <c r="P724" s="86"/>
      <c r="Q724" s="86"/>
      <c r="R724" s="86"/>
      <c r="S724" s="86"/>
      <c r="T724" s="87"/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T724" s="19" t="s">
        <v>133</v>
      </c>
      <c r="AU724" s="19" t="s">
        <v>131</v>
      </c>
    </row>
    <row r="725" s="2" customFormat="1" ht="24.15" customHeight="1">
      <c r="A725" s="40"/>
      <c r="B725" s="41"/>
      <c r="C725" s="199" t="s">
        <v>922</v>
      </c>
      <c r="D725" s="199" t="s">
        <v>125</v>
      </c>
      <c r="E725" s="200" t="s">
        <v>923</v>
      </c>
      <c r="F725" s="201" t="s">
        <v>924</v>
      </c>
      <c r="G725" s="202" t="s">
        <v>192</v>
      </c>
      <c r="H725" s="203">
        <v>17.364999999999998</v>
      </c>
      <c r="I725" s="204"/>
      <c r="J725" s="205">
        <f>ROUND(I725*H725,2)</f>
        <v>0</v>
      </c>
      <c r="K725" s="201" t="s">
        <v>129</v>
      </c>
      <c r="L725" s="46"/>
      <c r="M725" s="206" t="s">
        <v>19</v>
      </c>
      <c r="N725" s="207" t="s">
        <v>44</v>
      </c>
      <c r="O725" s="86"/>
      <c r="P725" s="208">
        <f>O725*H725</f>
        <v>0</v>
      </c>
      <c r="Q725" s="208">
        <v>0</v>
      </c>
      <c r="R725" s="208">
        <f>Q725*H725</f>
        <v>0</v>
      </c>
      <c r="S725" s="208">
        <v>0</v>
      </c>
      <c r="T725" s="209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10" t="s">
        <v>130</v>
      </c>
      <c r="AT725" s="210" t="s">
        <v>125</v>
      </c>
      <c r="AU725" s="210" t="s">
        <v>131</v>
      </c>
      <c r="AY725" s="19" t="s">
        <v>123</v>
      </c>
      <c r="BE725" s="211">
        <f>IF(N725="základní",J725,0)</f>
        <v>0</v>
      </c>
      <c r="BF725" s="211">
        <f>IF(N725="snížená",J725,0)</f>
        <v>0</v>
      </c>
      <c r="BG725" s="211">
        <f>IF(N725="zákl. přenesená",J725,0)</f>
        <v>0</v>
      </c>
      <c r="BH725" s="211">
        <f>IF(N725="sníž. přenesená",J725,0)</f>
        <v>0</v>
      </c>
      <c r="BI725" s="211">
        <f>IF(N725="nulová",J725,0)</f>
        <v>0</v>
      </c>
      <c r="BJ725" s="19" t="s">
        <v>131</v>
      </c>
      <c r="BK725" s="211">
        <f>ROUND(I725*H725,2)</f>
        <v>0</v>
      </c>
      <c r="BL725" s="19" t="s">
        <v>130</v>
      </c>
      <c r="BM725" s="210" t="s">
        <v>925</v>
      </c>
    </row>
    <row r="726" s="2" customFormat="1">
      <c r="A726" s="40"/>
      <c r="B726" s="41"/>
      <c r="C726" s="42"/>
      <c r="D726" s="212" t="s">
        <v>133</v>
      </c>
      <c r="E726" s="42"/>
      <c r="F726" s="213" t="s">
        <v>926</v>
      </c>
      <c r="G726" s="42"/>
      <c r="H726" s="42"/>
      <c r="I726" s="214"/>
      <c r="J726" s="42"/>
      <c r="K726" s="42"/>
      <c r="L726" s="46"/>
      <c r="M726" s="215"/>
      <c r="N726" s="216"/>
      <c r="O726" s="86"/>
      <c r="P726" s="86"/>
      <c r="Q726" s="86"/>
      <c r="R726" s="86"/>
      <c r="S726" s="86"/>
      <c r="T726" s="87"/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T726" s="19" t="s">
        <v>133</v>
      </c>
      <c r="AU726" s="19" t="s">
        <v>131</v>
      </c>
    </row>
    <row r="727" s="2" customFormat="1" ht="24.15" customHeight="1">
      <c r="A727" s="40"/>
      <c r="B727" s="41"/>
      <c r="C727" s="199" t="s">
        <v>927</v>
      </c>
      <c r="D727" s="199" t="s">
        <v>125</v>
      </c>
      <c r="E727" s="200" t="s">
        <v>928</v>
      </c>
      <c r="F727" s="201" t="s">
        <v>929</v>
      </c>
      <c r="G727" s="202" t="s">
        <v>192</v>
      </c>
      <c r="H727" s="203">
        <v>17.135999999999999</v>
      </c>
      <c r="I727" s="204"/>
      <c r="J727" s="205">
        <f>ROUND(I727*H727,2)</f>
        <v>0</v>
      </c>
      <c r="K727" s="201" t="s">
        <v>129</v>
      </c>
      <c r="L727" s="46"/>
      <c r="M727" s="206" t="s">
        <v>19</v>
      </c>
      <c r="N727" s="207" t="s">
        <v>44</v>
      </c>
      <c r="O727" s="86"/>
      <c r="P727" s="208">
        <f>O727*H727</f>
        <v>0</v>
      </c>
      <c r="Q727" s="208">
        <v>0</v>
      </c>
      <c r="R727" s="208">
        <f>Q727*H727</f>
        <v>0</v>
      </c>
      <c r="S727" s="208">
        <v>0</v>
      </c>
      <c r="T727" s="209">
        <f>S727*H727</f>
        <v>0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10" t="s">
        <v>130</v>
      </c>
      <c r="AT727" s="210" t="s">
        <v>125</v>
      </c>
      <c r="AU727" s="210" t="s">
        <v>131</v>
      </c>
      <c r="AY727" s="19" t="s">
        <v>123</v>
      </c>
      <c r="BE727" s="211">
        <f>IF(N727="základní",J727,0)</f>
        <v>0</v>
      </c>
      <c r="BF727" s="211">
        <f>IF(N727="snížená",J727,0)</f>
        <v>0</v>
      </c>
      <c r="BG727" s="211">
        <f>IF(N727="zákl. přenesená",J727,0)</f>
        <v>0</v>
      </c>
      <c r="BH727" s="211">
        <f>IF(N727="sníž. přenesená",J727,0)</f>
        <v>0</v>
      </c>
      <c r="BI727" s="211">
        <f>IF(N727="nulová",J727,0)</f>
        <v>0</v>
      </c>
      <c r="BJ727" s="19" t="s">
        <v>131</v>
      </c>
      <c r="BK727" s="211">
        <f>ROUND(I727*H727,2)</f>
        <v>0</v>
      </c>
      <c r="BL727" s="19" t="s">
        <v>130</v>
      </c>
      <c r="BM727" s="210" t="s">
        <v>930</v>
      </c>
    </row>
    <row r="728" s="2" customFormat="1">
      <c r="A728" s="40"/>
      <c r="B728" s="41"/>
      <c r="C728" s="42"/>
      <c r="D728" s="212" t="s">
        <v>133</v>
      </c>
      <c r="E728" s="42"/>
      <c r="F728" s="213" t="s">
        <v>931</v>
      </c>
      <c r="G728" s="42"/>
      <c r="H728" s="42"/>
      <c r="I728" s="214"/>
      <c r="J728" s="42"/>
      <c r="K728" s="42"/>
      <c r="L728" s="46"/>
      <c r="M728" s="215"/>
      <c r="N728" s="216"/>
      <c r="O728" s="86"/>
      <c r="P728" s="86"/>
      <c r="Q728" s="86"/>
      <c r="R728" s="86"/>
      <c r="S728" s="86"/>
      <c r="T728" s="87"/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T728" s="19" t="s">
        <v>133</v>
      </c>
      <c r="AU728" s="19" t="s">
        <v>131</v>
      </c>
    </row>
    <row r="729" s="2" customFormat="1" ht="24.15" customHeight="1">
      <c r="A729" s="40"/>
      <c r="B729" s="41"/>
      <c r="C729" s="199" t="s">
        <v>932</v>
      </c>
      <c r="D729" s="199" t="s">
        <v>125</v>
      </c>
      <c r="E729" s="200" t="s">
        <v>933</v>
      </c>
      <c r="F729" s="201" t="s">
        <v>934</v>
      </c>
      <c r="G729" s="202" t="s">
        <v>192</v>
      </c>
      <c r="H729" s="203">
        <v>17.597000000000001</v>
      </c>
      <c r="I729" s="204"/>
      <c r="J729" s="205">
        <f>ROUND(I729*H729,2)</f>
        <v>0</v>
      </c>
      <c r="K729" s="201" t="s">
        <v>249</v>
      </c>
      <c r="L729" s="46"/>
      <c r="M729" s="206" t="s">
        <v>19</v>
      </c>
      <c r="N729" s="207" t="s">
        <v>44</v>
      </c>
      <c r="O729" s="86"/>
      <c r="P729" s="208">
        <f>O729*H729</f>
        <v>0</v>
      </c>
      <c r="Q729" s="208">
        <v>0</v>
      </c>
      <c r="R729" s="208">
        <f>Q729*H729</f>
        <v>0</v>
      </c>
      <c r="S729" s="208">
        <v>0</v>
      </c>
      <c r="T729" s="209">
        <f>S729*H729</f>
        <v>0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10" t="s">
        <v>130</v>
      </c>
      <c r="AT729" s="210" t="s">
        <v>125</v>
      </c>
      <c r="AU729" s="210" t="s">
        <v>131</v>
      </c>
      <c r="AY729" s="19" t="s">
        <v>123</v>
      </c>
      <c r="BE729" s="211">
        <f>IF(N729="základní",J729,0)</f>
        <v>0</v>
      </c>
      <c r="BF729" s="211">
        <f>IF(N729="snížená",J729,0)</f>
        <v>0</v>
      </c>
      <c r="BG729" s="211">
        <f>IF(N729="zákl. přenesená",J729,0)</f>
        <v>0</v>
      </c>
      <c r="BH729" s="211">
        <f>IF(N729="sníž. přenesená",J729,0)</f>
        <v>0</v>
      </c>
      <c r="BI729" s="211">
        <f>IF(N729="nulová",J729,0)</f>
        <v>0</v>
      </c>
      <c r="BJ729" s="19" t="s">
        <v>131</v>
      </c>
      <c r="BK729" s="211">
        <f>ROUND(I729*H729,2)</f>
        <v>0</v>
      </c>
      <c r="BL729" s="19" t="s">
        <v>130</v>
      </c>
      <c r="BM729" s="210" t="s">
        <v>935</v>
      </c>
    </row>
    <row r="730" s="2" customFormat="1">
      <c r="A730" s="40"/>
      <c r="B730" s="41"/>
      <c r="C730" s="42"/>
      <c r="D730" s="212" t="s">
        <v>133</v>
      </c>
      <c r="E730" s="42"/>
      <c r="F730" s="213" t="s">
        <v>936</v>
      </c>
      <c r="G730" s="42"/>
      <c r="H730" s="42"/>
      <c r="I730" s="214"/>
      <c r="J730" s="42"/>
      <c r="K730" s="42"/>
      <c r="L730" s="46"/>
      <c r="M730" s="215"/>
      <c r="N730" s="216"/>
      <c r="O730" s="86"/>
      <c r="P730" s="86"/>
      <c r="Q730" s="86"/>
      <c r="R730" s="86"/>
      <c r="S730" s="86"/>
      <c r="T730" s="87"/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T730" s="19" t="s">
        <v>133</v>
      </c>
      <c r="AU730" s="19" t="s">
        <v>131</v>
      </c>
    </row>
    <row r="731" s="12" customFormat="1" ht="22.8" customHeight="1">
      <c r="A731" s="12"/>
      <c r="B731" s="183"/>
      <c r="C731" s="184"/>
      <c r="D731" s="185" t="s">
        <v>71</v>
      </c>
      <c r="E731" s="197" t="s">
        <v>937</v>
      </c>
      <c r="F731" s="197" t="s">
        <v>938</v>
      </c>
      <c r="G731" s="184"/>
      <c r="H731" s="184"/>
      <c r="I731" s="187"/>
      <c r="J731" s="198">
        <f>BK731</f>
        <v>0</v>
      </c>
      <c r="K731" s="184"/>
      <c r="L731" s="189"/>
      <c r="M731" s="190"/>
      <c r="N731" s="191"/>
      <c r="O731" s="191"/>
      <c r="P731" s="192">
        <f>SUM(P732:P733)</f>
        <v>0</v>
      </c>
      <c r="Q731" s="191"/>
      <c r="R731" s="192">
        <f>SUM(R732:R733)</f>
        <v>0</v>
      </c>
      <c r="S731" s="191"/>
      <c r="T731" s="193">
        <f>SUM(T732:T733)</f>
        <v>0</v>
      </c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R731" s="194" t="s">
        <v>77</v>
      </c>
      <c r="AT731" s="195" t="s">
        <v>71</v>
      </c>
      <c r="AU731" s="195" t="s">
        <v>77</v>
      </c>
      <c r="AY731" s="194" t="s">
        <v>123</v>
      </c>
      <c r="BK731" s="196">
        <f>SUM(BK732:BK733)</f>
        <v>0</v>
      </c>
    </row>
    <row r="732" s="2" customFormat="1" ht="33" customHeight="1">
      <c r="A732" s="40"/>
      <c r="B732" s="41"/>
      <c r="C732" s="199" t="s">
        <v>939</v>
      </c>
      <c r="D732" s="199" t="s">
        <v>125</v>
      </c>
      <c r="E732" s="200" t="s">
        <v>940</v>
      </c>
      <c r="F732" s="201" t="s">
        <v>941</v>
      </c>
      <c r="G732" s="202" t="s">
        <v>192</v>
      </c>
      <c r="H732" s="203">
        <v>57.511000000000003</v>
      </c>
      <c r="I732" s="204"/>
      <c r="J732" s="205">
        <f>ROUND(I732*H732,2)</f>
        <v>0</v>
      </c>
      <c r="K732" s="201" t="s">
        <v>249</v>
      </c>
      <c r="L732" s="46"/>
      <c r="M732" s="206" t="s">
        <v>19</v>
      </c>
      <c r="N732" s="207" t="s">
        <v>44</v>
      </c>
      <c r="O732" s="86"/>
      <c r="P732" s="208">
        <f>O732*H732</f>
        <v>0</v>
      </c>
      <c r="Q732" s="208">
        <v>0</v>
      </c>
      <c r="R732" s="208">
        <f>Q732*H732</f>
        <v>0</v>
      </c>
      <c r="S732" s="208">
        <v>0</v>
      </c>
      <c r="T732" s="209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10" t="s">
        <v>130</v>
      </c>
      <c r="AT732" s="210" t="s">
        <v>125</v>
      </c>
      <c r="AU732" s="210" t="s">
        <v>131</v>
      </c>
      <c r="AY732" s="19" t="s">
        <v>123</v>
      </c>
      <c r="BE732" s="211">
        <f>IF(N732="základní",J732,0)</f>
        <v>0</v>
      </c>
      <c r="BF732" s="211">
        <f>IF(N732="snížená",J732,0)</f>
        <v>0</v>
      </c>
      <c r="BG732" s="211">
        <f>IF(N732="zákl. přenesená",J732,0)</f>
        <v>0</v>
      </c>
      <c r="BH732" s="211">
        <f>IF(N732="sníž. přenesená",J732,0)</f>
        <v>0</v>
      </c>
      <c r="BI732" s="211">
        <f>IF(N732="nulová",J732,0)</f>
        <v>0</v>
      </c>
      <c r="BJ732" s="19" t="s">
        <v>131</v>
      </c>
      <c r="BK732" s="211">
        <f>ROUND(I732*H732,2)</f>
        <v>0</v>
      </c>
      <c r="BL732" s="19" t="s">
        <v>130</v>
      </c>
      <c r="BM732" s="210" t="s">
        <v>942</v>
      </c>
    </row>
    <row r="733" s="2" customFormat="1">
      <c r="A733" s="40"/>
      <c r="B733" s="41"/>
      <c r="C733" s="42"/>
      <c r="D733" s="212" t="s">
        <v>133</v>
      </c>
      <c r="E733" s="42"/>
      <c r="F733" s="213" t="s">
        <v>943</v>
      </c>
      <c r="G733" s="42"/>
      <c r="H733" s="42"/>
      <c r="I733" s="214"/>
      <c r="J733" s="42"/>
      <c r="K733" s="42"/>
      <c r="L733" s="46"/>
      <c r="M733" s="215"/>
      <c r="N733" s="216"/>
      <c r="O733" s="86"/>
      <c r="P733" s="86"/>
      <c r="Q733" s="86"/>
      <c r="R733" s="86"/>
      <c r="S733" s="86"/>
      <c r="T733" s="87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T733" s="19" t="s">
        <v>133</v>
      </c>
      <c r="AU733" s="19" t="s">
        <v>131</v>
      </c>
    </row>
    <row r="734" s="12" customFormat="1" ht="25.92" customHeight="1">
      <c r="A734" s="12"/>
      <c r="B734" s="183"/>
      <c r="C734" s="184"/>
      <c r="D734" s="185" t="s">
        <v>71</v>
      </c>
      <c r="E734" s="186" t="s">
        <v>944</v>
      </c>
      <c r="F734" s="186" t="s">
        <v>945</v>
      </c>
      <c r="G734" s="184"/>
      <c r="H734" s="184"/>
      <c r="I734" s="187"/>
      <c r="J734" s="188">
        <f>BK734</f>
        <v>0</v>
      </c>
      <c r="K734" s="184"/>
      <c r="L734" s="189"/>
      <c r="M734" s="190"/>
      <c r="N734" s="191"/>
      <c r="O734" s="191"/>
      <c r="P734" s="192">
        <f>P735+P775+P783+P791+P795+P821+P867+P931+P960+P976+P992</f>
        <v>0</v>
      </c>
      <c r="Q734" s="191"/>
      <c r="R734" s="192">
        <f>R735+R775+R783+R791+R795+R821+R867+R931+R960+R976+R992</f>
        <v>14.935965769999998</v>
      </c>
      <c r="S734" s="191"/>
      <c r="T734" s="193">
        <f>T735+T775+T783+T791+T795+T821+T867+T931+T960+T976+T992</f>
        <v>4.6727553999999998</v>
      </c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R734" s="194" t="s">
        <v>131</v>
      </c>
      <c r="AT734" s="195" t="s">
        <v>71</v>
      </c>
      <c r="AU734" s="195" t="s">
        <v>72</v>
      </c>
      <c r="AY734" s="194" t="s">
        <v>123</v>
      </c>
      <c r="BK734" s="196">
        <f>BK735+BK775+BK783+BK791+BK795+BK821+BK867+BK931+BK960+BK976+BK992</f>
        <v>0</v>
      </c>
    </row>
    <row r="735" s="12" customFormat="1" ht="22.8" customHeight="1">
      <c r="A735" s="12"/>
      <c r="B735" s="183"/>
      <c r="C735" s="184"/>
      <c r="D735" s="185" t="s">
        <v>71</v>
      </c>
      <c r="E735" s="197" t="s">
        <v>946</v>
      </c>
      <c r="F735" s="197" t="s">
        <v>947</v>
      </c>
      <c r="G735" s="184"/>
      <c r="H735" s="184"/>
      <c r="I735" s="187"/>
      <c r="J735" s="198">
        <f>BK735</f>
        <v>0</v>
      </c>
      <c r="K735" s="184"/>
      <c r="L735" s="189"/>
      <c r="M735" s="190"/>
      <c r="N735" s="191"/>
      <c r="O735" s="191"/>
      <c r="P735" s="192">
        <f>SUM(P736:P774)</f>
        <v>0</v>
      </c>
      <c r="Q735" s="191"/>
      <c r="R735" s="192">
        <f>SUM(R736:R774)</f>
        <v>7.7133566499999988</v>
      </c>
      <c r="S735" s="191"/>
      <c r="T735" s="193">
        <f>SUM(T736:T774)</f>
        <v>0</v>
      </c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R735" s="194" t="s">
        <v>131</v>
      </c>
      <c r="AT735" s="195" t="s">
        <v>71</v>
      </c>
      <c r="AU735" s="195" t="s">
        <v>77</v>
      </c>
      <c r="AY735" s="194" t="s">
        <v>123</v>
      </c>
      <c r="BK735" s="196">
        <f>SUM(BK736:BK774)</f>
        <v>0</v>
      </c>
    </row>
    <row r="736" s="2" customFormat="1" ht="16.5" customHeight="1">
      <c r="A736" s="40"/>
      <c r="B736" s="41"/>
      <c r="C736" s="199" t="s">
        <v>948</v>
      </c>
      <c r="D736" s="199" t="s">
        <v>125</v>
      </c>
      <c r="E736" s="200" t="s">
        <v>949</v>
      </c>
      <c r="F736" s="201" t="s">
        <v>950</v>
      </c>
      <c r="G736" s="202" t="s">
        <v>128</v>
      </c>
      <c r="H736" s="203">
        <v>389.15499999999997</v>
      </c>
      <c r="I736" s="204"/>
      <c r="J736" s="205">
        <f>ROUND(I736*H736,2)</f>
        <v>0</v>
      </c>
      <c r="K736" s="201" t="s">
        <v>249</v>
      </c>
      <c r="L736" s="46"/>
      <c r="M736" s="206" t="s">
        <v>19</v>
      </c>
      <c r="N736" s="207" t="s">
        <v>44</v>
      </c>
      <c r="O736" s="86"/>
      <c r="P736" s="208">
        <f>O736*H736</f>
        <v>0</v>
      </c>
      <c r="Q736" s="208">
        <v>0.00080999999999999996</v>
      </c>
      <c r="R736" s="208">
        <f>Q736*H736</f>
        <v>0.31521554999999996</v>
      </c>
      <c r="S736" s="208">
        <v>0</v>
      </c>
      <c r="T736" s="209">
        <f>S736*H736</f>
        <v>0</v>
      </c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R736" s="210" t="s">
        <v>222</v>
      </c>
      <c r="AT736" s="210" t="s">
        <v>125</v>
      </c>
      <c r="AU736" s="210" t="s">
        <v>131</v>
      </c>
      <c r="AY736" s="19" t="s">
        <v>123</v>
      </c>
      <c r="BE736" s="211">
        <f>IF(N736="základní",J736,0)</f>
        <v>0</v>
      </c>
      <c r="BF736" s="211">
        <f>IF(N736="snížená",J736,0)</f>
        <v>0</v>
      </c>
      <c r="BG736" s="211">
        <f>IF(N736="zákl. přenesená",J736,0)</f>
        <v>0</v>
      </c>
      <c r="BH736" s="211">
        <f>IF(N736="sníž. přenesená",J736,0)</f>
        <v>0</v>
      </c>
      <c r="BI736" s="211">
        <f>IF(N736="nulová",J736,0)</f>
        <v>0</v>
      </c>
      <c r="BJ736" s="19" t="s">
        <v>131</v>
      </c>
      <c r="BK736" s="211">
        <f>ROUND(I736*H736,2)</f>
        <v>0</v>
      </c>
      <c r="BL736" s="19" t="s">
        <v>222</v>
      </c>
      <c r="BM736" s="210" t="s">
        <v>951</v>
      </c>
    </row>
    <row r="737" s="2" customFormat="1">
      <c r="A737" s="40"/>
      <c r="B737" s="41"/>
      <c r="C737" s="42"/>
      <c r="D737" s="212" t="s">
        <v>133</v>
      </c>
      <c r="E737" s="42"/>
      <c r="F737" s="213" t="s">
        <v>952</v>
      </c>
      <c r="G737" s="42"/>
      <c r="H737" s="42"/>
      <c r="I737" s="214"/>
      <c r="J737" s="42"/>
      <c r="K737" s="42"/>
      <c r="L737" s="46"/>
      <c r="M737" s="215"/>
      <c r="N737" s="216"/>
      <c r="O737" s="86"/>
      <c r="P737" s="86"/>
      <c r="Q737" s="86"/>
      <c r="R737" s="86"/>
      <c r="S737" s="86"/>
      <c r="T737" s="87"/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T737" s="19" t="s">
        <v>133</v>
      </c>
      <c r="AU737" s="19" t="s">
        <v>131</v>
      </c>
    </row>
    <row r="738" s="13" customFormat="1">
      <c r="A738" s="13"/>
      <c r="B738" s="217"/>
      <c r="C738" s="218"/>
      <c r="D738" s="219" t="s">
        <v>135</v>
      </c>
      <c r="E738" s="220" t="s">
        <v>19</v>
      </c>
      <c r="F738" s="221" t="s">
        <v>717</v>
      </c>
      <c r="G738" s="218"/>
      <c r="H738" s="220" t="s">
        <v>19</v>
      </c>
      <c r="I738" s="222"/>
      <c r="J738" s="218"/>
      <c r="K738" s="218"/>
      <c r="L738" s="223"/>
      <c r="M738" s="224"/>
      <c r="N738" s="225"/>
      <c r="O738" s="225"/>
      <c r="P738" s="225"/>
      <c r="Q738" s="225"/>
      <c r="R738" s="225"/>
      <c r="S738" s="225"/>
      <c r="T738" s="226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27" t="s">
        <v>135</v>
      </c>
      <c r="AU738" s="227" t="s">
        <v>131</v>
      </c>
      <c r="AV738" s="13" t="s">
        <v>77</v>
      </c>
      <c r="AW738" s="13" t="s">
        <v>33</v>
      </c>
      <c r="AX738" s="13" t="s">
        <v>72</v>
      </c>
      <c r="AY738" s="227" t="s">
        <v>123</v>
      </c>
    </row>
    <row r="739" s="14" customFormat="1">
      <c r="A739" s="14"/>
      <c r="B739" s="228"/>
      <c r="C739" s="229"/>
      <c r="D739" s="219" t="s">
        <v>135</v>
      </c>
      <c r="E739" s="230" t="s">
        <v>19</v>
      </c>
      <c r="F739" s="231" t="s">
        <v>718</v>
      </c>
      <c r="G739" s="229"/>
      <c r="H739" s="232">
        <v>3.3149999999999999</v>
      </c>
      <c r="I739" s="233"/>
      <c r="J739" s="229"/>
      <c r="K739" s="229"/>
      <c r="L739" s="234"/>
      <c r="M739" s="235"/>
      <c r="N739" s="236"/>
      <c r="O739" s="236"/>
      <c r="P739" s="236"/>
      <c r="Q739" s="236"/>
      <c r="R739" s="236"/>
      <c r="S739" s="236"/>
      <c r="T739" s="237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38" t="s">
        <v>135</v>
      </c>
      <c r="AU739" s="238" t="s">
        <v>131</v>
      </c>
      <c r="AV739" s="14" t="s">
        <v>131</v>
      </c>
      <c r="AW739" s="14" t="s">
        <v>33</v>
      </c>
      <c r="AX739" s="14" t="s">
        <v>72</v>
      </c>
      <c r="AY739" s="238" t="s">
        <v>123</v>
      </c>
    </row>
    <row r="740" s="13" customFormat="1">
      <c r="A740" s="13"/>
      <c r="B740" s="217"/>
      <c r="C740" s="218"/>
      <c r="D740" s="219" t="s">
        <v>135</v>
      </c>
      <c r="E740" s="220" t="s">
        <v>19</v>
      </c>
      <c r="F740" s="221" t="s">
        <v>719</v>
      </c>
      <c r="G740" s="218"/>
      <c r="H740" s="220" t="s">
        <v>19</v>
      </c>
      <c r="I740" s="222"/>
      <c r="J740" s="218"/>
      <c r="K740" s="218"/>
      <c r="L740" s="223"/>
      <c r="M740" s="224"/>
      <c r="N740" s="225"/>
      <c r="O740" s="225"/>
      <c r="P740" s="225"/>
      <c r="Q740" s="225"/>
      <c r="R740" s="225"/>
      <c r="S740" s="225"/>
      <c r="T740" s="226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27" t="s">
        <v>135</v>
      </c>
      <c r="AU740" s="227" t="s">
        <v>131</v>
      </c>
      <c r="AV740" s="13" t="s">
        <v>77</v>
      </c>
      <c r="AW740" s="13" t="s">
        <v>33</v>
      </c>
      <c r="AX740" s="13" t="s">
        <v>72</v>
      </c>
      <c r="AY740" s="227" t="s">
        <v>123</v>
      </c>
    </row>
    <row r="741" s="14" customFormat="1">
      <c r="A741" s="14"/>
      <c r="B741" s="228"/>
      <c r="C741" s="229"/>
      <c r="D741" s="219" t="s">
        <v>135</v>
      </c>
      <c r="E741" s="230" t="s">
        <v>19</v>
      </c>
      <c r="F741" s="231" t="s">
        <v>720</v>
      </c>
      <c r="G741" s="229"/>
      <c r="H741" s="232">
        <v>385.83999999999998</v>
      </c>
      <c r="I741" s="233"/>
      <c r="J741" s="229"/>
      <c r="K741" s="229"/>
      <c r="L741" s="234"/>
      <c r="M741" s="235"/>
      <c r="N741" s="236"/>
      <c r="O741" s="236"/>
      <c r="P741" s="236"/>
      <c r="Q741" s="236"/>
      <c r="R741" s="236"/>
      <c r="S741" s="236"/>
      <c r="T741" s="237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38" t="s">
        <v>135</v>
      </c>
      <c r="AU741" s="238" t="s">
        <v>131</v>
      </c>
      <c r="AV741" s="14" t="s">
        <v>131</v>
      </c>
      <c r="AW741" s="14" t="s">
        <v>33</v>
      </c>
      <c r="AX741" s="14" t="s">
        <v>72</v>
      </c>
      <c r="AY741" s="238" t="s">
        <v>123</v>
      </c>
    </row>
    <row r="742" s="15" customFormat="1">
      <c r="A742" s="15"/>
      <c r="B742" s="239"/>
      <c r="C742" s="240"/>
      <c r="D742" s="219" t="s">
        <v>135</v>
      </c>
      <c r="E742" s="241" t="s">
        <v>19</v>
      </c>
      <c r="F742" s="242" t="s">
        <v>140</v>
      </c>
      <c r="G742" s="240"/>
      <c r="H742" s="243">
        <v>389.15499999999997</v>
      </c>
      <c r="I742" s="244"/>
      <c r="J742" s="240"/>
      <c r="K742" s="240"/>
      <c r="L742" s="245"/>
      <c r="M742" s="246"/>
      <c r="N742" s="247"/>
      <c r="O742" s="247"/>
      <c r="P742" s="247"/>
      <c r="Q742" s="247"/>
      <c r="R742" s="247"/>
      <c r="S742" s="247"/>
      <c r="T742" s="248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49" t="s">
        <v>135</v>
      </c>
      <c r="AU742" s="249" t="s">
        <v>131</v>
      </c>
      <c r="AV742" s="15" t="s">
        <v>130</v>
      </c>
      <c r="AW742" s="15" t="s">
        <v>33</v>
      </c>
      <c r="AX742" s="15" t="s">
        <v>77</v>
      </c>
      <c r="AY742" s="249" t="s">
        <v>123</v>
      </c>
    </row>
    <row r="743" s="2" customFormat="1" ht="16.5" customHeight="1">
      <c r="A743" s="40"/>
      <c r="B743" s="41"/>
      <c r="C743" s="199" t="s">
        <v>953</v>
      </c>
      <c r="D743" s="199" t="s">
        <v>125</v>
      </c>
      <c r="E743" s="200" t="s">
        <v>954</v>
      </c>
      <c r="F743" s="201" t="s">
        <v>955</v>
      </c>
      <c r="G743" s="202" t="s">
        <v>128</v>
      </c>
      <c r="H743" s="203">
        <v>50.292000000000002</v>
      </c>
      <c r="I743" s="204"/>
      <c r="J743" s="205">
        <f>ROUND(I743*H743,2)</f>
        <v>0</v>
      </c>
      <c r="K743" s="201" t="s">
        <v>249</v>
      </c>
      <c r="L743" s="46"/>
      <c r="M743" s="206" t="s">
        <v>19</v>
      </c>
      <c r="N743" s="207" t="s">
        <v>44</v>
      </c>
      <c r="O743" s="86"/>
      <c r="P743" s="208">
        <f>O743*H743</f>
        <v>0</v>
      </c>
      <c r="Q743" s="208">
        <v>0.00080999999999999996</v>
      </c>
      <c r="R743" s="208">
        <f>Q743*H743</f>
        <v>0.040736519999999998</v>
      </c>
      <c r="S743" s="208">
        <v>0</v>
      </c>
      <c r="T743" s="209">
        <f>S743*H743</f>
        <v>0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10" t="s">
        <v>222</v>
      </c>
      <c r="AT743" s="210" t="s">
        <v>125</v>
      </c>
      <c r="AU743" s="210" t="s">
        <v>131</v>
      </c>
      <c r="AY743" s="19" t="s">
        <v>123</v>
      </c>
      <c r="BE743" s="211">
        <f>IF(N743="základní",J743,0)</f>
        <v>0</v>
      </c>
      <c r="BF743" s="211">
        <f>IF(N743="snížená",J743,0)</f>
        <v>0</v>
      </c>
      <c r="BG743" s="211">
        <f>IF(N743="zákl. přenesená",J743,0)</f>
        <v>0</v>
      </c>
      <c r="BH743" s="211">
        <f>IF(N743="sníž. přenesená",J743,0)</f>
        <v>0</v>
      </c>
      <c r="BI743" s="211">
        <f>IF(N743="nulová",J743,0)</f>
        <v>0</v>
      </c>
      <c r="BJ743" s="19" t="s">
        <v>131</v>
      </c>
      <c r="BK743" s="211">
        <f>ROUND(I743*H743,2)</f>
        <v>0</v>
      </c>
      <c r="BL743" s="19" t="s">
        <v>222</v>
      </c>
      <c r="BM743" s="210" t="s">
        <v>956</v>
      </c>
    </row>
    <row r="744" s="2" customFormat="1">
      <c r="A744" s="40"/>
      <c r="B744" s="41"/>
      <c r="C744" s="42"/>
      <c r="D744" s="212" t="s">
        <v>133</v>
      </c>
      <c r="E744" s="42"/>
      <c r="F744" s="213" t="s">
        <v>957</v>
      </c>
      <c r="G744" s="42"/>
      <c r="H744" s="42"/>
      <c r="I744" s="214"/>
      <c r="J744" s="42"/>
      <c r="K744" s="42"/>
      <c r="L744" s="46"/>
      <c r="M744" s="215"/>
      <c r="N744" s="216"/>
      <c r="O744" s="86"/>
      <c r="P744" s="86"/>
      <c r="Q744" s="86"/>
      <c r="R744" s="86"/>
      <c r="S744" s="86"/>
      <c r="T744" s="87"/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T744" s="19" t="s">
        <v>133</v>
      </c>
      <c r="AU744" s="19" t="s">
        <v>131</v>
      </c>
    </row>
    <row r="745" s="13" customFormat="1">
      <c r="A745" s="13"/>
      <c r="B745" s="217"/>
      <c r="C745" s="218"/>
      <c r="D745" s="219" t="s">
        <v>135</v>
      </c>
      <c r="E745" s="220" t="s">
        <v>19</v>
      </c>
      <c r="F745" s="221" t="s">
        <v>717</v>
      </c>
      <c r="G745" s="218"/>
      <c r="H745" s="220" t="s">
        <v>19</v>
      </c>
      <c r="I745" s="222"/>
      <c r="J745" s="218"/>
      <c r="K745" s="218"/>
      <c r="L745" s="223"/>
      <c r="M745" s="224"/>
      <c r="N745" s="225"/>
      <c r="O745" s="225"/>
      <c r="P745" s="225"/>
      <c r="Q745" s="225"/>
      <c r="R745" s="225"/>
      <c r="S745" s="225"/>
      <c r="T745" s="226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27" t="s">
        <v>135</v>
      </c>
      <c r="AU745" s="227" t="s">
        <v>131</v>
      </c>
      <c r="AV745" s="13" t="s">
        <v>77</v>
      </c>
      <c r="AW745" s="13" t="s">
        <v>33</v>
      </c>
      <c r="AX745" s="13" t="s">
        <v>72</v>
      </c>
      <c r="AY745" s="227" t="s">
        <v>123</v>
      </c>
    </row>
    <row r="746" s="14" customFormat="1">
      <c r="A746" s="14"/>
      <c r="B746" s="228"/>
      <c r="C746" s="229"/>
      <c r="D746" s="219" t="s">
        <v>135</v>
      </c>
      <c r="E746" s="230" t="s">
        <v>19</v>
      </c>
      <c r="F746" s="231" t="s">
        <v>958</v>
      </c>
      <c r="G746" s="229"/>
      <c r="H746" s="232">
        <v>2.6280000000000001</v>
      </c>
      <c r="I746" s="233"/>
      <c r="J746" s="229"/>
      <c r="K746" s="229"/>
      <c r="L746" s="234"/>
      <c r="M746" s="235"/>
      <c r="N746" s="236"/>
      <c r="O746" s="236"/>
      <c r="P746" s="236"/>
      <c r="Q746" s="236"/>
      <c r="R746" s="236"/>
      <c r="S746" s="236"/>
      <c r="T746" s="237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38" t="s">
        <v>135</v>
      </c>
      <c r="AU746" s="238" t="s">
        <v>131</v>
      </c>
      <c r="AV746" s="14" t="s">
        <v>131</v>
      </c>
      <c r="AW746" s="14" t="s">
        <v>33</v>
      </c>
      <c r="AX746" s="14" t="s">
        <v>72</v>
      </c>
      <c r="AY746" s="238" t="s">
        <v>123</v>
      </c>
    </row>
    <row r="747" s="13" customFormat="1">
      <c r="A747" s="13"/>
      <c r="B747" s="217"/>
      <c r="C747" s="218"/>
      <c r="D747" s="219" t="s">
        <v>135</v>
      </c>
      <c r="E747" s="220" t="s">
        <v>19</v>
      </c>
      <c r="F747" s="221" t="s">
        <v>719</v>
      </c>
      <c r="G747" s="218"/>
      <c r="H747" s="220" t="s">
        <v>19</v>
      </c>
      <c r="I747" s="222"/>
      <c r="J747" s="218"/>
      <c r="K747" s="218"/>
      <c r="L747" s="223"/>
      <c r="M747" s="224"/>
      <c r="N747" s="225"/>
      <c r="O747" s="225"/>
      <c r="P747" s="225"/>
      <c r="Q747" s="225"/>
      <c r="R747" s="225"/>
      <c r="S747" s="225"/>
      <c r="T747" s="226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27" t="s">
        <v>135</v>
      </c>
      <c r="AU747" s="227" t="s">
        <v>131</v>
      </c>
      <c r="AV747" s="13" t="s">
        <v>77</v>
      </c>
      <c r="AW747" s="13" t="s">
        <v>33</v>
      </c>
      <c r="AX747" s="13" t="s">
        <v>72</v>
      </c>
      <c r="AY747" s="227" t="s">
        <v>123</v>
      </c>
    </row>
    <row r="748" s="14" customFormat="1">
      <c r="A748" s="14"/>
      <c r="B748" s="228"/>
      <c r="C748" s="229"/>
      <c r="D748" s="219" t="s">
        <v>135</v>
      </c>
      <c r="E748" s="230" t="s">
        <v>19</v>
      </c>
      <c r="F748" s="231" t="s">
        <v>959</v>
      </c>
      <c r="G748" s="229"/>
      <c r="H748" s="232">
        <v>47.664000000000001</v>
      </c>
      <c r="I748" s="233"/>
      <c r="J748" s="229"/>
      <c r="K748" s="229"/>
      <c r="L748" s="234"/>
      <c r="M748" s="235"/>
      <c r="N748" s="236"/>
      <c r="O748" s="236"/>
      <c r="P748" s="236"/>
      <c r="Q748" s="236"/>
      <c r="R748" s="236"/>
      <c r="S748" s="236"/>
      <c r="T748" s="237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38" t="s">
        <v>135</v>
      </c>
      <c r="AU748" s="238" t="s">
        <v>131</v>
      </c>
      <c r="AV748" s="14" t="s">
        <v>131</v>
      </c>
      <c r="AW748" s="14" t="s">
        <v>33</v>
      </c>
      <c r="AX748" s="14" t="s">
        <v>72</v>
      </c>
      <c r="AY748" s="238" t="s">
        <v>123</v>
      </c>
    </row>
    <row r="749" s="15" customFormat="1">
      <c r="A749" s="15"/>
      <c r="B749" s="239"/>
      <c r="C749" s="240"/>
      <c r="D749" s="219" t="s">
        <v>135</v>
      </c>
      <c r="E749" s="241" t="s">
        <v>19</v>
      </c>
      <c r="F749" s="242" t="s">
        <v>140</v>
      </c>
      <c r="G749" s="240"/>
      <c r="H749" s="243">
        <v>50.292000000000002</v>
      </c>
      <c r="I749" s="244"/>
      <c r="J749" s="240"/>
      <c r="K749" s="240"/>
      <c r="L749" s="245"/>
      <c r="M749" s="246"/>
      <c r="N749" s="247"/>
      <c r="O749" s="247"/>
      <c r="P749" s="247"/>
      <c r="Q749" s="247"/>
      <c r="R749" s="247"/>
      <c r="S749" s="247"/>
      <c r="T749" s="248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49" t="s">
        <v>135</v>
      </c>
      <c r="AU749" s="249" t="s">
        <v>131</v>
      </c>
      <c r="AV749" s="15" t="s">
        <v>130</v>
      </c>
      <c r="AW749" s="15" t="s">
        <v>33</v>
      </c>
      <c r="AX749" s="15" t="s">
        <v>77</v>
      </c>
      <c r="AY749" s="249" t="s">
        <v>123</v>
      </c>
    </row>
    <row r="750" s="2" customFormat="1" ht="21.75" customHeight="1">
      <c r="A750" s="40"/>
      <c r="B750" s="41"/>
      <c r="C750" s="199" t="s">
        <v>960</v>
      </c>
      <c r="D750" s="199" t="s">
        <v>125</v>
      </c>
      <c r="E750" s="200" t="s">
        <v>961</v>
      </c>
      <c r="F750" s="201" t="s">
        <v>962</v>
      </c>
      <c r="G750" s="202" t="s">
        <v>128</v>
      </c>
      <c r="H750" s="203">
        <v>385.83999999999998</v>
      </c>
      <c r="I750" s="204"/>
      <c r="J750" s="205">
        <f>ROUND(I750*H750,2)</f>
        <v>0</v>
      </c>
      <c r="K750" s="201" t="s">
        <v>249</v>
      </c>
      <c r="L750" s="46"/>
      <c r="M750" s="206" t="s">
        <v>19</v>
      </c>
      <c r="N750" s="207" t="s">
        <v>44</v>
      </c>
      <c r="O750" s="86"/>
      <c r="P750" s="208">
        <f>O750*H750</f>
        <v>0</v>
      </c>
      <c r="Q750" s="208">
        <v>0.00093000000000000005</v>
      </c>
      <c r="R750" s="208">
        <f>Q750*H750</f>
        <v>0.35883120000000002</v>
      </c>
      <c r="S750" s="208">
        <v>0</v>
      </c>
      <c r="T750" s="209">
        <f>S750*H750</f>
        <v>0</v>
      </c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R750" s="210" t="s">
        <v>222</v>
      </c>
      <c r="AT750" s="210" t="s">
        <v>125</v>
      </c>
      <c r="AU750" s="210" t="s">
        <v>131</v>
      </c>
      <c r="AY750" s="19" t="s">
        <v>123</v>
      </c>
      <c r="BE750" s="211">
        <f>IF(N750="základní",J750,0)</f>
        <v>0</v>
      </c>
      <c r="BF750" s="211">
        <f>IF(N750="snížená",J750,0)</f>
        <v>0</v>
      </c>
      <c r="BG750" s="211">
        <f>IF(N750="zákl. přenesená",J750,0)</f>
        <v>0</v>
      </c>
      <c r="BH750" s="211">
        <f>IF(N750="sníž. přenesená",J750,0)</f>
        <v>0</v>
      </c>
      <c r="BI750" s="211">
        <f>IF(N750="nulová",J750,0)</f>
        <v>0</v>
      </c>
      <c r="BJ750" s="19" t="s">
        <v>131</v>
      </c>
      <c r="BK750" s="211">
        <f>ROUND(I750*H750,2)</f>
        <v>0</v>
      </c>
      <c r="BL750" s="19" t="s">
        <v>222</v>
      </c>
      <c r="BM750" s="210" t="s">
        <v>963</v>
      </c>
    </row>
    <row r="751" s="2" customFormat="1">
      <c r="A751" s="40"/>
      <c r="B751" s="41"/>
      <c r="C751" s="42"/>
      <c r="D751" s="212" t="s">
        <v>133</v>
      </c>
      <c r="E751" s="42"/>
      <c r="F751" s="213" t="s">
        <v>964</v>
      </c>
      <c r="G751" s="42"/>
      <c r="H751" s="42"/>
      <c r="I751" s="214"/>
      <c r="J751" s="42"/>
      <c r="K751" s="42"/>
      <c r="L751" s="46"/>
      <c r="M751" s="215"/>
      <c r="N751" s="216"/>
      <c r="O751" s="86"/>
      <c r="P751" s="86"/>
      <c r="Q751" s="86"/>
      <c r="R751" s="86"/>
      <c r="S751" s="86"/>
      <c r="T751" s="87"/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T751" s="19" t="s">
        <v>133</v>
      </c>
      <c r="AU751" s="19" t="s">
        <v>131</v>
      </c>
    </row>
    <row r="752" s="13" customFormat="1">
      <c r="A752" s="13"/>
      <c r="B752" s="217"/>
      <c r="C752" s="218"/>
      <c r="D752" s="219" t="s">
        <v>135</v>
      </c>
      <c r="E752" s="220" t="s">
        <v>19</v>
      </c>
      <c r="F752" s="221" t="s">
        <v>719</v>
      </c>
      <c r="G752" s="218"/>
      <c r="H752" s="220" t="s">
        <v>19</v>
      </c>
      <c r="I752" s="222"/>
      <c r="J752" s="218"/>
      <c r="K752" s="218"/>
      <c r="L752" s="223"/>
      <c r="M752" s="224"/>
      <c r="N752" s="225"/>
      <c r="O752" s="225"/>
      <c r="P752" s="225"/>
      <c r="Q752" s="225"/>
      <c r="R752" s="225"/>
      <c r="S752" s="225"/>
      <c r="T752" s="226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27" t="s">
        <v>135</v>
      </c>
      <c r="AU752" s="227" t="s">
        <v>131</v>
      </c>
      <c r="AV752" s="13" t="s">
        <v>77</v>
      </c>
      <c r="AW752" s="13" t="s">
        <v>33</v>
      </c>
      <c r="AX752" s="13" t="s">
        <v>72</v>
      </c>
      <c r="AY752" s="227" t="s">
        <v>123</v>
      </c>
    </row>
    <row r="753" s="14" customFormat="1">
      <c r="A753" s="14"/>
      <c r="B753" s="228"/>
      <c r="C753" s="229"/>
      <c r="D753" s="219" t="s">
        <v>135</v>
      </c>
      <c r="E753" s="230" t="s">
        <v>19</v>
      </c>
      <c r="F753" s="231" t="s">
        <v>720</v>
      </c>
      <c r="G753" s="229"/>
      <c r="H753" s="232">
        <v>385.83999999999998</v>
      </c>
      <c r="I753" s="233"/>
      <c r="J753" s="229"/>
      <c r="K753" s="229"/>
      <c r="L753" s="234"/>
      <c r="M753" s="235"/>
      <c r="N753" s="236"/>
      <c r="O753" s="236"/>
      <c r="P753" s="236"/>
      <c r="Q753" s="236"/>
      <c r="R753" s="236"/>
      <c r="S753" s="236"/>
      <c r="T753" s="237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38" t="s">
        <v>135</v>
      </c>
      <c r="AU753" s="238" t="s">
        <v>131</v>
      </c>
      <c r="AV753" s="14" t="s">
        <v>131</v>
      </c>
      <c r="AW753" s="14" t="s">
        <v>33</v>
      </c>
      <c r="AX753" s="14" t="s">
        <v>77</v>
      </c>
      <c r="AY753" s="238" t="s">
        <v>123</v>
      </c>
    </row>
    <row r="754" s="2" customFormat="1" ht="21.75" customHeight="1">
      <c r="A754" s="40"/>
      <c r="B754" s="41"/>
      <c r="C754" s="199" t="s">
        <v>965</v>
      </c>
      <c r="D754" s="199" t="s">
        <v>125</v>
      </c>
      <c r="E754" s="200" t="s">
        <v>966</v>
      </c>
      <c r="F754" s="201" t="s">
        <v>967</v>
      </c>
      <c r="G754" s="202" t="s">
        <v>128</v>
      </c>
      <c r="H754" s="203">
        <v>385.83999999999998</v>
      </c>
      <c r="I754" s="204"/>
      <c r="J754" s="205">
        <f>ROUND(I754*H754,2)</f>
        <v>0</v>
      </c>
      <c r="K754" s="201" t="s">
        <v>249</v>
      </c>
      <c r="L754" s="46"/>
      <c r="M754" s="206" t="s">
        <v>19</v>
      </c>
      <c r="N754" s="207" t="s">
        <v>44</v>
      </c>
      <c r="O754" s="86"/>
      <c r="P754" s="208">
        <f>O754*H754</f>
        <v>0</v>
      </c>
      <c r="Q754" s="208">
        <v>0.00114</v>
      </c>
      <c r="R754" s="208">
        <f>Q754*H754</f>
        <v>0.43985759999999996</v>
      </c>
      <c r="S754" s="208">
        <v>0</v>
      </c>
      <c r="T754" s="209">
        <f>S754*H754</f>
        <v>0</v>
      </c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R754" s="210" t="s">
        <v>222</v>
      </c>
      <c r="AT754" s="210" t="s">
        <v>125</v>
      </c>
      <c r="AU754" s="210" t="s">
        <v>131</v>
      </c>
      <c r="AY754" s="19" t="s">
        <v>123</v>
      </c>
      <c r="BE754" s="211">
        <f>IF(N754="základní",J754,0)</f>
        <v>0</v>
      </c>
      <c r="BF754" s="211">
        <f>IF(N754="snížená",J754,0)</f>
        <v>0</v>
      </c>
      <c r="BG754" s="211">
        <f>IF(N754="zákl. přenesená",J754,0)</f>
        <v>0</v>
      </c>
      <c r="BH754" s="211">
        <f>IF(N754="sníž. přenesená",J754,0)</f>
        <v>0</v>
      </c>
      <c r="BI754" s="211">
        <f>IF(N754="nulová",J754,0)</f>
        <v>0</v>
      </c>
      <c r="BJ754" s="19" t="s">
        <v>131</v>
      </c>
      <c r="BK754" s="211">
        <f>ROUND(I754*H754,2)</f>
        <v>0</v>
      </c>
      <c r="BL754" s="19" t="s">
        <v>222</v>
      </c>
      <c r="BM754" s="210" t="s">
        <v>968</v>
      </c>
    </row>
    <row r="755" s="2" customFormat="1">
      <c r="A755" s="40"/>
      <c r="B755" s="41"/>
      <c r="C755" s="42"/>
      <c r="D755" s="212" t="s">
        <v>133</v>
      </c>
      <c r="E755" s="42"/>
      <c r="F755" s="213" t="s">
        <v>969</v>
      </c>
      <c r="G755" s="42"/>
      <c r="H755" s="42"/>
      <c r="I755" s="214"/>
      <c r="J755" s="42"/>
      <c r="K755" s="42"/>
      <c r="L755" s="46"/>
      <c r="M755" s="215"/>
      <c r="N755" s="216"/>
      <c r="O755" s="86"/>
      <c r="P755" s="86"/>
      <c r="Q755" s="86"/>
      <c r="R755" s="86"/>
      <c r="S755" s="86"/>
      <c r="T755" s="87"/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T755" s="19" t="s">
        <v>133</v>
      </c>
      <c r="AU755" s="19" t="s">
        <v>131</v>
      </c>
    </row>
    <row r="756" s="2" customFormat="1" ht="16.5" customHeight="1">
      <c r="A756" s="40"/>
      <c r="B756" s="41"/>
      <c r="C756" s="199" t="s">
        <v>970</v>
      </c>
      <c r="D756" s="199" t="s">
        <v>125</v>
      </c>
      <c r="E756" s="200" t="s">
        <v>971</v>
      </c>
      <c r="F756" s="201" t="s">
        <v>972</v>
      </c>
      <c r="G756" s="202" t="s">
        <v>128</v>
      </c>
      <c r="H756" s="203">
        <v>385.83999999999998</v>
      </c>
      <c r="I756" s="204"/>
      <c r="J756" s="205">
        <f>ROUND(I756*H756,2)</f>
        <v>0</v>
      </c>
      <c r="K756" s="201" t="s">
        <v>19</v>
      </c>
      <c r="L756" s="46"/>
      <c r="M756" s="206" t="s">
        <v>19</v>
      </c>
      <c r="N756" s="207" t="s">
        <v>44</v>
      </c>
      <c r="O756" s="86"/>
      <c r="P756" s="208">
        <f>O756*H756</f>
        <v>0</v>
      </c>
      <c r="Q756" s="208">
        <v>0</v>
      </c>
      <c r="R756" s="208">
        <f>Q756*H756</f>
        <v>0</v>
      </c>
      <c r="S756" s="208">
        <v>0</v>
      </c>
      <c r="T756" s="209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10" t="s">
        <v>222</v>
      </c>
      <c r="AT756" s="210" t="s">
        <v>125</v>
      </c>
      <c r="AU756" s="210" t="s">
        <v>131</v>
      </c>
      <c r="AY756" s="19" t="s">
        <v>123</v>
      </c>
      <c r="BE756" s="211">
        <f>IF(N756="základní",J756,0)</f>
        <v>0</v>
      </c>
      <c r="BF756" s="211">
        <f>IF(N756="snížená",J756,0)</f>
        <v>0</v>
      </c>
      <c r="BG756" s="211">
        <f>IF(N756="zákl. přenesená",J756,0)</f>
        <v>0</v>
      </c>
      <c r="BH756" s="211">
        <f>IF(N756="sníž. přenesená",J756,0)</f>
        <v>0</v>
      </c>
      <c r="BI756" s="211">
        <f>IF(N756="nulová",J756,0)</f>
        <v>0</v>
      </c>
      <c r="BJ756" s="19" t="s">
        <v>131</v>
      </c>
      <c r="BK756" s="211">
        <f>ROUND(I756*H756,2)</f>
        <v>0</v>
      </c>
      <c r="BL756" s="19" t="s">
        <v>222</v>
      </c>
      <c r="BM756" s="210" t="s">
        <v>973</v>
      </c>
    </row>
    <row r="757" s="2" customFormat="1" ht="16.5" customHeight="1">
      <c r="A757" s="40"/>
      <c r="B757" s="41"/>
      <c r="C757" s="199" t="s">
        <v>974</v>
      </c>
      <c r="D757" s="199" t="s">
        <v>125</v>
      </c>
      <c r="E757" s="200" t="s">
        <v>975</v>
      </c>
      <c r="F757" s="201" t="s">
        <v>976</v>
      </c>
      <c r="G757" s="202" t="s">
        <v>128</v>
      </c>
      <c r="H757" s="203">
        <v>385.83999999999998</v>
      </c>
      <c r="I757" s="204"/>
      <c r="J757" s="205">
        <f>ROUND(I757*H757,2)</f>
        <v>0</v>
      </c>
      <c r="K757" s="201" t="s">
        <v>249</v>
      </c>
      <c r="L757" s="46"/>
      <c r="M757" s="206" t="s">
        <v>19</v>
      </c>
      <c r="N757" s="207" t="s">
        <v>44</v>
      </c>
      <c r="O757" s="86"/>
      <c r="P757" s="208">
        <f>O757*H757</f>
        <v>0</v>
      </c>
      <c r="Q757" s="208">
        <v>0.0060499999999999998</v>
      </c>
      <c r="R757" s="208">
        <f>Q757*H757</f>
        <v>2.3343319999999999</v>
      </c>
      <c r="S757" s="208">
        <v>0</v>
      </c>
      <c r="T757" s="209">
        <f>S757*H757</f>
        <v>0</v>
      </c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R757" s="210" t="s">
        <v>222</v>
      </c>
      <c r="AT757" s="210" t="s">
        <v>125</v>
      </c>
      <c r="AU757" s="210" t="s">
        <v>131</v>
      </c>
      <c r="AY757" s="19" t="s">
        <v>123</v>
      </c>
      <c r="BE757" s="211">
        <f>IF(N757="základní",J757,0)</f>
        <v>0</v>
      </c>
      <c r="BF757" s="211">
        <f>IF(N757="snížená",J757,0)</f>
        <v>0</v>
      </c>
      <c r="BG757" s="211">
        <f>IF(N757="zákl. přenesená",J757,0)</f>
        <v>0</v>
      </c>
      <c r="BH757" s="211">
        <f>IF(N757="sníž. přenesená",J757,0)</f>
        <v>0</v>
      </c>
      <c r="BI757" s="211">
        <f>IF(N757="nulová",J757,0)</f>
        <v>0</v>
      </c>
      <c r="BJ757" s="19" t="s">
        <v>131</v>
      </c>
      <c r="BK757" s="211">
        <f>ROUND(I757*H757,2)</f>
        <v>0</v>
      </c>
      <c r="BL757" s="19" t="s">
        <v>222</v>
      </c>
      <c r="BM757" s="210" t="s">
        <v>977</v>
      </c>
    </row>
    <row r="758" s="2" customFormat="1">
      <c r="A758" s="40"/>
      <c r="B758" s="41"/>
      <c r="C758" s="42"/>
      <c r="D758" s="212" t="s">
        <v>133</v>
      </c>
      <c r="E758" s="42"/>
      <c r="F758" s="213" t="s">
        <v>978</v>
      </c>
      <c r="G758" s="42"/>
      <c r="H758" s="42"/>
      <c r="I758" s="214"/>
      <c r="J758" s="42"/>
      <c r="K758" s="42"/>
      <c r="L758" s="46"/>
      <c r="M758" s="215"/>
      <c r="N758" s="216"/>
      <c r="O758" s="86"/>
      <c r="P758" s="86"/>
      <c r="Q758" s="86"/>
      <c r="R758" s="86"/>
      <c r="S758" s="86"/>
      <c r="T758" s="87"/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T758" s="19" t="s">
        <v>133</v>
      </c>
      <c r="AU758" s="19" t="s">
        <v>131</v>
      </c>
    </row>
    <row r="759" s="2" customFormat="1" ht="16.5" customHeight="1">
      <c r="A759" s="40"/>
      <c r="B759" s="41"/>
      <c r="C759" s="199" t="s">
        <v>979</v>
      </c>
      <c r="D759" s="199" t="s">
        <v>125</v>
      </c>
      <c r="E759" s="200" t="s">
        <v>980</v>
      </c>
      <c r="F759" s="201" t="s">
        <v>981</v>
      </c>
      <c r="G759" s="202" t="s">
        <v>128</v>
      </c>
      <c r="H759" s="203">
        <v>385.83999999999998</v>
      </c>
      <c r="I759" s="204"/>
      <c r="J759" s="205">
        <f>ROUND(I759*H759,2)</f>
        <v>0</v>
      </c>
      <c r="K759" s="201" t="s">
        <v>249</v>
      </c>
      <c r="L759" s="46"/>
      <c r="M759" s="206" t="s">
        <v>19</v>
      </c>
      <c r="N759" s="207" t="s">
        <v>44</v>
      </c>
      <c r="O759" s="86"/>
      <c r="P759" s="208">
        <f>O759*H759</f>
        <v>0</v>
      </c>
      <c r="Q759" s="208">
        <v>0.0075599999999999999</v>
      </c>
      <c r="R759" s="208">
        <f>Q759*H759</f>
        <v>2.9169503999999997</v>
      </c>
      <c r="S759" s="208">
        <v>0</v>
      </c>
      <c r="T759" s="209">
        <f>S759*H759</f>
        <v>0</v>
      </c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R759" s="210" t="s">
        <v>222</v>
      </c>
      <c r="AT759" s="210" t="s">
        <v>125</v>
      </c>
      <c r="AU759" s="210" t="s">
        <v>131</v>
      </c>
      <c r="AY759" s="19" t="s">
        <v>123</v>
      </c>
      <c r="BE759" s="211">
        <f>IF(N759="základní",J759,0)</f>
        <v>0</v>
      </c>
      <c r="BF759" s="211">
        <f>IF(N759="snížená",J759,0)</f>
        <v>0</v>
      </c>
      <c r="BG759" s="211">
        <f>IF(N759="zákl. přenesená",J759,0)</f>
        <v>0</v>
      </c>
      <c r="BH759" s="211">
        <f>IF(N759="sníž. přenesená",J759,0)</f>
        <v>0</v>
      </c>
      <c r="BI759" s="211">
        <f>IF(N759="nulová",J759,0)</f>
        <v>0</v>
      </c>
      <c r="BJ759" s="19" t="s">
        <v>131</v>
      </c>
      <c r="BK759" s="211">
        <f>ROUND(I759*H759,2)</f>
        <v>0</v>
      </c>
      <c r="BL759" s="19" t="s">
        <v>222</v>
      </c>
      <c r="BM759" s="210" t="s">
        <v>982</v>
      </c>
    </row>
    <row r="760" s="2" customFormat="1">
      <c r="A760" s="40"/>
      <c r="B760" s="41"/>
      <c r="C760" s="42"/>
      <c r="D760" s="212" t="s">
        <v>133</v>
      </c>
      <c r="E760" s="42"/>
      <c r="F760" s="213" t="s">
        <v>983</v>
      </c>
      <c r="G760" s="42"/>
      <c r="H760" s="42"/>
      <c r="I760" s="214"/>
      <c r="J760" s="42"/>
      <c r="K760" s="42"/>
      <c r="L760" s="46"/>
      <c r="M760" s="215"/>
      <c r="N760" s="216"/>
      <c r="O760" s="86"/>
      <c r="P760" s="86"/>
      <c r="Q760" s="86"/>
      <c r="R760" s="86"/>
      <c r="S760" s="86"/>
      <c r="T760" s="87"/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T760" s="19" t="s">
        <v>133</v>
      </c>
      <c r="AU760" s="19" t="s">
        <v>131</v>
      </c>
    </row>
    <row r="761" s="2" customFormat="1" ht="21.75" customHeight="1">
      <c r="A761" s="40"/>
      <c r="B761" s="41"/>
      <c r="C761" s="199" t="s">
        <v>984</v>
      </c>
      <c r="D761" s="199" t="s">
        <v>125</v>
      </c>
      <c r="E761" s="200" t="s">
        <v>985</v>
      </c>
      <c r="F761" s="201" t="s">
        <v>986</v>
      </c>
      <c r="G761" s="202" t="s">
        <v>128</v>
      </c>
      <c r="H761" s="203">
        <v>385.83999999999998</v>
      </c>
      <c r="I761" s="204"/>
      <c r="J761" s="205">
        <f>ROUND(I761*H761,2)</f>
        <v>0</v>
      </c>
      <c r="K761" s="201" t="s">
        <v>249</v>
      </c>
      <c r="L761" s="46"/>
      <c r="M761" s="206" t="s">
        <v>19</v>
      </c>
      <c r="N761" s="207" t="s">
        <v>44</v>
      </c>
      <c r="O761" s="86"/>
      <c r="P761" s="208">
        <f>O761*H761</f>
        <v>0</v>
      </c>
      <c r="Q761" s="208">
        <v>0.0033400000000000001</v>
      </c>
      <c r="R761" s="208">
        <f>Q761*H761</f>
        <v>1.2887055999999999</v>
      </c>
      <c r="S761" s="208">
        <v>0</v>
      </c>
      <c r="T761" s="209">
        <f>S761*H761</f>
        <v>0</v>
      </c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R761" s="210" t="s">
        <v>222</v>
      </c>
      <c r="AT761" s="210" t="s">
        <v>125</v>
      </c>
      <c r="AU761" s="210" t="s">
        <v>131</v>
      </c>
      <c r="AY761" s="19" t="s">
        <v>123</v>
      </c>
      <c r="BE761" s="211">
        <f>IF(N761="základní",J761,0)</f>
        <v>0</v>
      </c>
      <c r="BF761" s="211">
        <f>IF(N761="snížená",J761,0)</f>
        <v>0</v>
      </c>
      <c r="BG761" s="211">
        <f>IF(N761="zákl. přenesená",J761,0)</f>
        <v>0</v>
      </c>
      <c r="BH761" s="211">
        <f>IF(N761="sníž. přenesená",J761,0)</f>
        <v>0</v>
      </c>
      <c r="BI761" s="211">
        <f>IF(N761="nulová",J761,0)</f>
        <v>0</v>
      </c>
      <c r="BJ761" s="19" t="s">
        <v>131</v>
      </c>
      <c r="BK761" s="211">
        <f>ROUND(I761*H761,2)</f>
        <v>0</v>
      </c>
      <c r="BL761" s="19" t="s">
        <v>222</v>
      </c>
      <c r="BM761" s="210" t="s">
        <v>987</v>
      </c>
    </row>
    <row r="762" s="2" customFormat="1">
      <c r="A762" s="40"/>
      <c r="B762" s="41"/>
      <c r="C762" s="42"/>
      <c r="D762" s="212" t="s">
        <v>133</v>
      </c>
      <c r="E762" s="42"/>
      <c r="F762" s="213" t="s">
        <v>988</v>
      </c>
      <c r="G762" s="42"/>
      <c r="H762" s="42"/>
      <c r="I762" s="214"/>
      <c r="J762" s="42"/>
      <c r="K762" s="42"/>
      <c r="L762" s="46"/>
      <c r="M762" s="215"/>
      <c r="N762" s="216"/>
      <c r="O762" s="86"/>
      <c r="P762" s="86"/>
      <c r="Q762" s="86"/>
      <c r="R762" s="86"/>
      <c r="S762" s="86"/>
      <c r="T762" s="87"/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T762" s="19" t="s">
        <v>133</v>
      </c>
      <c r="AU762" s="19" t="s">
        <v>131</v>
      </c>
    </row>
    <row r="763" s="2" customFormat="1" ht="21.75" customHeight="1">
      <c r="A763" s="40"/>
      <c r="B763" s="41"/>
      <c r="C763" s="199" t="s">
        <v>989</v>
      </c>
      <c r="D763" s="199" t="s">
        <v>125</v>
      </c>
      <c r="E763" s="200" t="s">
        <v>990</v>
      </c>
      <c r="F763" s="201" t="s">
        <v>991</v>
      </c>
      <c r="G763" s="202" t="s">
        <v>128</v>
      </c>
      <c r="H763" s="203">
        <v>385.83999999999998</v>
      </c>
      <c r="I763" s="204"/>
      <c r="J763" s="205">
        <f>ROUND(I763*H763,2)</f>
        <v>0</v>
      </c>
      <c r="K763" s="201" t="s">
        <v>19</v>
      </c>
      <c r="L763" s="46"/>
      <c r="M763" s="206" t="s">
        <v>19</v>
      </c>
      <c r="N763" s="207" t="s">
        <v>44</v>
      </c>
      <c r="O763" s="86"/>
      <c r="P763" s="208">
        <f>O763*H763</f>
        <v>0</v>
      </c>
      <c r="Q763" s="208">
        <v>0</v>
      </c>
      <c r="R763" s="208">
        <f>Q763*H763</f>
        <v>0</v>
      </c>
      <c r="S763" s="208">
        <v>0</v>
      </c>
      <c r="T763" s="209">
        <f>S763*H763</f>
        <v>0</v>
      </c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R763" s="210" t="s">
        <v>222</v>
      </c>
      <c r="AT763" s="210" t="s">
        <v>125</v>
      </c>
      <c r="AU763" s="210" t="s">
        <v>131</v>
      </c>
      <c r="AY763" s="19" t="s">
        <v>123</v>
      </c>
      <c r="BE763" s="211">
        <f>IF(N763="základní",J763,0)</f>
        <v>0</v>
      </c>
      <c r="BF763" s="211">
        <f>IF(N763="snížená",J763,0)</f>
        <v>0</v>
      </c>
      <c r="BG763" s="211">
        <f>IF(N763="zákl. přenesená",J763,0)</f>
        <v>0</v>
      </c>
      <c r="BH763" s="211">
        <f>IF(N763="sníž. přenesená",J763,0)</f>
        <v>0</v>
      </c>
      <c r="BI763" s="211">
        <f>IF(N763="nulová",J763,0)</f>
        <v>0</v>
      </c>
      <c r="BJ763" s="19" t="s">
        <v>131</v>
      </c>
      <c r="BK763" s="211">
        <f>ROUND(I763*H763,2)</f>
        <v>0</v>
      </c>
      <c r="BL763" s="19" t="s">
        <v>222</v>
      </c>
      <c r="BM763" s="210" t="s">
        <v>992</v>
      </c>
    </row>
    <row r="764" s="2" customFormat="1" ht="24.15" customHeight="1">
      <c r="A764" s="40"/>
      <c r="B764" s="41"/>
      <c r="C764" s="199" t="s">
        <v>993</v>
      </c>
      <c r="D764" s="199" t="s">
        <v>125</v>
      </c>
      <c r="E764" s="200" t="s">
        <v>994</v>
      </c>
      <c r="F764" s="201" t="s">
        <v>995</v>
      </c>
      <c r="G764" s="202" t="s">
        <v>128</v>
      </c>
      <c r="H764" s="203">
        <v>6.6299999999999999</v>
      </c>
      <c r="I764" s="204"/>
      <c r="J764" s="205">
        <f>ROUND(I764*H764,2)</f>
        <v>0</v>
      </c>
      <c r="K764" s="201" t="s">
        <v>249</v>
      </c>
      <c r="L764" s="46"/>
      <c r="M764" s="206" t="s">
        <v>19</v>
      </c>
      <c r="N764" s="207" t="s">
        <v>44</v>
      </c>
      <c r="O764" s="86"/>
      <c r="P764" s="208">
        <f>O764*H764</f>
        <v>0</v>
      </c>
      <c r="Q764" s="208">
        <v>0</v>
      </c>
      <c r="R764" s="208">
        <f>Q764*H764</f>
        <v>0</v>
      </c>
      <c r="S764" s="208">
        <v>0</v>
      </c>
      <c r="T764" s="209">
        <f>S764*H764</f>
        <v>0</v>
      </c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R764" s="210" t="s">
        <v>222</v>
      </c>
      <c r="AT764" s="210" t="s">
        <v>125</v>
      </c>
      <c r="AU764" s="210" t="s">
        <v>131</v>
      </c>
      <c r="AY764" s="19" t="s">
        <v>123</v>
      </c>
      <c r="BE764" s="211">
        <f>IF(N764="základní",J764,0)</f>
        <v>0</v>
      </c>
      <c r="BF764" s="211">
        <f>IF(N764="snížená",J764,0)</f>
        <v>0</v>
      </c>
      <c r="BG764" s="211">
        <f>IF(N764="zákl. přenesená",J764,0)</f>
        <v>0</v>
      </c>
      <c r="BH764" s="211">
        <f>IF(N764="sníž. přenesená",J764,0)</f>
        <v>0</v>
      </c>
      <c r="BI764" s="211">
        <f>IF(N764="nulová",J764,0)</f>
        <v>0</v>
      </c>
      <c r="BJ764" s="19" t="s">
        <v>131</v>
      </c>
      <c r="BK764" s="211">
        <f>ROUND(I764*H764,2)</f>
        <v>0</v>
      </c>
      <c r="BL764" s="19" t="s">
        <v>222</v>
      </c>
      <c r="BM764" s="210" t="s">
        <v>996</v>
      </c>
    </row>
    <row r="765" s="2" customFormat="1">
      <c r="A765" s="40"/>
      <c r="B765" s="41"/>
      <c r="C765" s="42"/>
      <c r="D765" s="212" t="s">
        <v>133</v>
      </c>
      <c r="E765" s="42"/>
      <c r="F765" s="213" t="s">
        <v>997</v>
      </c>
      <c r="G765" s="42"/>
      <c r="H765" s="42"/>
      <c r="I765" s="214"/>
      <c r="J765" s="42"/>
      <c r="K765" s="42"/>
      <c r="L765" s="46"/>
      <c r="M765" s="215"/>
      <c r="N765" s="216"/>
      <c r="O765" s="86"/>
      <c r="P765" s="86"/>
      <c r="Q765" s="86"/>
      <c r="R765" s="86"/>
      <c r="S765" s="86"/>
      <c r="T765" s="87"/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T765" s="19" t="s">
        <v>133</v>
      </c>
      <c r="AU765" s="19" t="s">
        <v>131</v>
      </c>
    </row>
    <row r="766" s="13" customFormat="1">
      <c r="A766" s="13"/>
      <c r="B766" s="217"/>
      <c r="C766" s="218"/>
      <c r="D766" s="219" t="s">
        <v>135</v>
      </c>
      <c r="E766" s="220" t="s">
        <v>19</v>
      </c>
      <c r="F766" s="221" t="s">
        <v>717</v>
      </c>
      <c r="G766" s="218"/>
      <c r="H766" s="220" t="s">
        <v>19</v>
      </c>
      <c r="I766" s="222"/>
      <c r="J766" s="218"/>
      <c r="K766" s="218"/>
      <c r="L766" s="223"/>
      <c r="M766" s="224"/>
      <c r="N766" s="225"/>
      <c r="O766" s="225"/>
      <c r="P766" s="225"/>
      <c r="Q766" s="225"/>
      <c r="R766" s="225"/>
      <c r="S766" s="225"/>
      <c r="T766" s="226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27" t="s">
        <v>135</v>
      </c>
      <c r="AU766" s="227" t="s">
        <v>131</v>
      </c>
      <c r="AV766" s="13" t="s">
        <v>77</v>
      </c>
      <c r="AW766" s="13" t="s">
        <v>33</v>
      </c>
      <c r="AX766" s="13" t="s">
        <v>72</v>
      </c>
      <c r="AY766" s="227" t="s">
        <v>123</v>
      </c>
    </row>
    <row r="767" s="14" customFormat="1">
      <c r="A767" s="14"/>
      <c r="B767" s="228"/>
      <c r="C767" s="229"/>
      <c r="D767" s="219" t="s">
        <v>135</v>
      </c>
      <c r="E767" s="230" t="s">
        <v>19</v>
      </c>
      <c r="F767" s="231" t="s">
        <v>998</v>
      </c>
      <c r="G767" s="229"/>
      <c r="H767" s="232">
        <v>6.6299999999999999</v>
      </c>
      <c r="I767" s="233"/>
      <c r="J767" s="229"/>
      <c r="K767" s="229"/>
      <c r="L767" s="234"/>
      <c r="M767" s="235"/>
      <c r="N767" s="236"/>
      <c r="O767" s="236"/>
      <c r="P767" s="236"/>
      <c r="Q767" s="236"/>
      <c r="R767" s="236"/>
      <c r="S767" s="236"/>
      <c r="T767" s="237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38" t="s">
        <v>135</v>
      </c>
      <c r="AU767" s="238" t="s">
        <v>131</v>
      </c>
      <c r="AV767" s="14" t="s">
        <v>131</v>
      </c>
      <c r="AW767" s="14" t="s">
        <v>33</v>
      </c>
      <c r="AX767" s="14" t="s">
        <v>77</v>
      </c>
      <c r="AY767" s="238" t="s">
        <v>123</v>
      </c>
    </row>
    <row r="768" s="2" customFormat="1" ht="16.5" customHeight="1">
      <c r="A768" s="40"/>
      <c r="B768" s="41"/>
      <c r="C768" s="250" t="s">
        <v>999</v>
      </c>
      <c r="D768" s="250" t="s">
        <v>202</v>
      </c>
      <c r="E768" s="251" t="s">
        <v>1000</v>
      </c>
      <c r="F768" s="252" t="s">
        <v>1001</v>
      </c>
      <c r="G768" s="253" t="s">
        <v>128</v>
      </c>
      <c r="H768" s="254">
        <v>6.9619999999999997</v>
      </c>
      <c r="I768" s="255"/>
      <c r="J768" s="256">
        <f>ROUND(I768*H768,2)</f>
        <v>0</v>
      </c>
      <c r="K768" s="252" t="s">
        <v>19</v>
      </c>
      <c r="L768" s="257"/>
      <c r="M768" s="258" t="s">
        <v>19</v>
      </c>
      <c r="N768" s="259" t="s">
        <v>44</v>
      </c>
      <c r="O768" s="86"/>
      <c r="P768" s="208">
        <f>O768*H768</f>
        <v>0</v>
      </c>
      <c r="Q768" s="208">
        <v>0.0026900000000000001</v>
      </c>
      <c r="R768" s="208">
        <f>Q768*H768</f>
        <v>0.018727779999999999</v>
      </c>
      <c r="S768" s="208">
        <v>0</v>
      </c>
      <c r="T768" s="209">
        <f>S768*H768</f>
        <v>0</v>
      </c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R768" s="210" t="s">
        <v>328</v>
      </c>
      <c r="AT768" s="210" t="s">
        <v>202</v>
      </c>
      <c r="AU768" s="210" t="s">
        <v>131</v>
      </c>
      <c r="AY768" s="19" t="s">
        <v>123</v>
      </c>
      <c r="BE768" s="211">
        <f>IF(N768="základní",J768,0)</f>
        <v>0</v>
      </c>
      <c r="BF768" s="211">
        <f>IF(N768="snížená",J768,0)</f>
        <v>0</v>
      </c>
      <c r="BG768" s="211">
        <f>IF(N768="zákl. přenesená",J768,0)</f>
        <v>0</v>
      </c>
      <c r="BH768" s="211">
        <f>IF(N768="sníž. přenesená",J768,0)</f>
        <v>0</v>
      </c>
      <c r="BI768" s="211">
        <f>IF(N768="nulová",J768,0)</f>
        <v>0</v>
      </c>
      <c r="BJ768" s="19" t="s">
        <v>131</v>
      </c>
      <c r="BK768" s="211">
        <f>ROUND(I768*H768,2)</f>
        <v>0</v>
      </c>
      <c r="BL768" s="19" t="s">
        <v>222</v>
      </c>
      <c r="BM768" s="210" t="s">
        <v>1002</v>
      </c>
    </row>
    <row r="769" s="14" customFormat="1">
      <c r="A769" s="14"/>
      <c r="B769" s="228"/>
      <c r="C769" s="229"/>
      <c r="D769" s="219" t="s">
        <v>135</v>
      </c>
      <c r="E769" s="229"/>
      <c r="F769" s="231" t="s">
        <v>1003</v>
      </c>
      <c r="G769" s="229"/>
      <c r="H769" s="232">
        <v>6.9619999999999997</v>
      </c>
      <c r="I769" s="233"/>
      <c r="J769" s="229"/>
      <c r="K769" s="229"/>
      <c r="L769" s="234"/>
      <c r="M769" s="235"/>
      <c r="N769" s="236"/>
      <c r="O769" s="236"/>
      <c r="P769" s="236"/>
      <c r="Q769" s="236"/>
      <c r="R769" s="236"/>
      <c r="S769" s="236"/>
      <c r="T769" s="237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38" t="s">
        <v>135</v>
      </c>
      <c r="AU769" s="238" t="s">
        <v>131</v>
      </c>
      <c r="AV769" s="14" t="s">
        <v>131</v>
      </c>
      <c r="AW769" s="14" t="s">
        <v>4</v>
      </c>
      <c r="AX769" s="14" t="s">
        <v>77</v>
      </c>
      <c r="AY769" s="238" t="s">
        <v>123</v>
      </c>
    </row>
    <row r="770" s="2" customFormat="1" ht="16.5" customHeight="1">
      <c r="A770" s="40"/>
      <c r="B770" s="41"/>
      <c r="C770" s="199" t="s">
        <v>1004</v>
      </c>
      <c r="D770" s="199" t="s">
        <v>125</v>
      </c>
      <c r="E770" s="200" t="s">
        <v>1005</v>
      </c>
      <c r="F770" s="201" t="s">
        <v>1006</v>
      </c>
      <c r="G770" s="202" t="s">
        <v>128</v>
      </c>
      <c r="H770" s="203">
        <v>3.3149999999999999</v>
      </c>
      <c r="I770" s="204"/>
      <c r="J770" s="205">
        <f>ROUND(I770*H770,2)</f>
        <v>0</v>
      </c>
      <c r="K770" s="201" t="s">
        <v>19</v>
      </c>
      <c r="L770" s="46"/>
      <c r="M770" s="206" t="s">
        <v>19</v>
      </c>
      <c r="N770" s="207" t="s">
        <v>44</v>
      </c>
      <c r="O770" s="86"/>
      <c r="P770" s="208">
        <f>O770*H770</f>
        <v>0</v>
      </c>
      <c r="Q770" s="208">
        <v>0</v>
      </c>
      <c r="R770" s="208">
        <f>Q770*H770</f>
        <v>0</v>
      </c>
      <c r="S770" s="208">
        <v>0</v>
      </c>
      <c r="T770" s="209">
        <f>S770*H770</f>
        <v>0</v>
      </c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R770" s="210" t="s">
        <v>222</v>
      </c>
      <c r="AT770" s="210" t="s">
        <v>125</v>
      </c>
      <c r="AU770" s="210" t="s">
        <v>131</v>
      </c>
      <c r="AY770" s="19" t="s">
        <v>123</v>
      </c>
      <c r="BE770" s="211">
        <f>IF(N770="základní",J770,0)</f>
        <v>0</v>
      </c>
      <c r="BF770" s="211">
        <f>IF(N770="snížená",J770,0)</f>
        <v>0</v>
      </c>
      <c r="BG770" s="211">
        <f>IF(N770="zákl. přenesená",J770,0)</f>
        <v>0</v>
      </c>
      <c r="BH770" s="211">
        <f>IF(N770="sníž. přenesená",J770,0)</f>
        <v>0</v>
      </c>
      <c r="BI770" s="211">
        <f>IF(N770="nulová",J770,0)</f>
        <v>0</v>
      </c>
      <c r="BJ770" s="19" t="s">
        <v>131</v>
      </c>
      <c r="BK770" s="211">
        <f>ROUND(I770*H770,2)</f>
        <v>0</v>
      </c>
      <c r="BL770" s="19" t="s">
        <v>222</v>
      </c>
      <c r="BM770" s="210" t="s">
        <v>1007</v>
      </c>
    </row>
    <row r="771" s="13" customFormat="1">
      <c r="A771" s="13"/>
      <c r="B771" s="217"/>
      <c r="C771" s="218"/>
      <c r="D771" s="219" t="s">
        <v>135</v>
      </c>
      <c r="E771" s="220" t="s">
        <v>19</v>
      </c>
      <c r="F771" s="221" t="s">
        <v>717</v>
      </c>
      <c r="G771" s="218"/>
      <c r="H771" s="220" t="s">
        <v>19</v>
      </c>
      <c r="I771" s="222"/>
      <c r="J771" s="218"/>
      <c r="K771" s="218"/>
      <c r="L771" s="223"/>
      <c r="M771" s="224"/>
      <c r="N771" s="225"/>
      <c r="O771" s="225"/>
      <c r="P771" s="225"/>
      <c r="Q771" s="225"/>
      <c r="R771" s="225"/>
      <c r="S771" s="225"/>
      <c r="T771" s="226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27" t="s">
        <v>135</v>
      </c>
      <c r="AU771" s="227" t="s">
        <v>131</v>
      </c>
      <c r="AV771" s="13" t="s">
        <v>77</v>
      </c>
      <c r="AW771" s="13" t="s">
        <v>33</v>
      </c>
      <c r="AX771" s="13" t="s">
        <v>72</v>
      </c>
      <c r="AY771" s="227" t="s">
        <v>123</v>
      </c>
    </row>
    <row r="772" s="14" customFormat="1">
      <c r="A772" s="14"/>
      <c r="B772" s="228"/>
      <c r="C772" s="229"/>
      <c r="D772" s="219" t="s">
        <v>135</v>
      </c>
      <c r="E772" s="230" t="s">
        <v>19</v>
      </c>
      <c r="F772" s="231" t="s">
        <v>718</v>
      </c>
      <c r="G772" s="229"/>
      <c r="H772" s="232">
        <v>3.3149999999999999</v>
      </c>
      <c r="I772" s="233"/>
      <c r="J772" s="229"/>
      <c r="K772" s="229"/>
      <c r="L772" s="234"/>
      <c r="M772" s="235"/>
      <c r="N772" s="236"/>
      <c r="O772" s="236"/>
      <c r="P772" s="236"/>
      <c r="Q772" s="236"/>
      <c r="R772" s="236"/>
      <c r="S772" s="236"/>
      <c r="T772" s="237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38" t="s">
        <v>135</v>
      </c>
      <c r="AU772" s="238" t="s">
        <v>131</v>
      </c>
      <c r="AV772" s="14" t="s">
        <v>131</v>
      </c>
      <c r="AW772" s="14" t="s">
        <v>33</v>
      </c>
      <c r="AX772" s="14" t="s">
        <v>77</v>
      </c>
      <c r="AY772" s="238" t="s">
        <v>123</v>
      </c>
    </row>
    <row r="773" s="2" customFormat="1" ht="24.15" customHeight="1">
      <c r="A773" s="40"/>
      <c r="B773" s="41"/>
      <c r="C773" s="199" t="s">
        <v>1008</v>
      </c>
      <c r="D773" s="199" t="s">
        <v>125</v>
      </c>
      <c r="E773" s="200" t="s">
        <v>1009</v>
      </c>
      <c r="F773" s="201" t="s">
        <v>1010</v>
      </c>
      <c r="G773" s="202" t="s">
        <v>1011</v>
      </c>
      <c r="H773" s="272"/>
      <c r="I773" s="204"/>
      <c r="J773" s="205">
        <f>ROUND(I773*H773,2)</f>
        <v>0</v>
      </c>
      <c r="K773" s="201" t="s">
        <v>249</v>
      </c>
      <c r="L773" s="46"/>
      <c r="M773" s="206" t="s">
        <v>19</v>
      </c>
      <c r="N773" s="207" t="s">
        <v>44</v>
      </c>
      <c r="O773" s="86"/>
      <c r="P773" s="208">
        <f>O773*H773</f>
        <v>0</v>
      </c>
      <c r="Q773" s="208">
        <v>0</v>
      </c>
      <c r="R773" s="208">
        <f>Q773*H773</f>
        <v>0</v>
      </c>
      <c r="S773" s="208">
        <v>0</v>
      </c>
      <c r="T773" s="209">
        <f>S773*H773</f>
        <v>0</v>
      </c>
      <c r="U773" s="40"/>
      <c r="V773" s="40"/>
      <c r="W773" s="40"/>
      <c r="X773" s="40"/>
      <c r="Y773" s="40"/>
      <c r="Z773" s="40"/>
      <c r="AA773" s="40"/>
      <c r="AB773" s="40"/>
      <c r="AC773" s="40"/>
      <c r="AD773" s="40"/>
      <c r="AE773" s="40"/>
      <c r="AR773" s="210" t="s">
        <v>222</v>
      </c>
      <c r="AT773" s="210" t="s">
        <v>125</v>
      </c>
      <c r="AU773" s="210" t="s">
        <v>131</v>
      </c>
      <c r="AY773" s="19" t="s">
        <v>123</v>
      </c>
      <c r="BE773" s="211">
        <f>IF(N773="základní",J773,0)</f>
        <v>0</v>
      </c>
      <c r="BF773" s="211">
        <f>IF(N773="snížená",J773,0)</f>
        <v>0</v>
      </c>
      <c r="BG773" s="211">
        <f>IF(N773="zákl. přenesená",J773,0)</f>
        <v>0</v>
      </c>
      <c r="BH773" s="211">
        <f>IF(N773="sníž. přenesená",J773,0)</f>
        <v>0</v>
      </c>
      <c r="BI773" s="211">
        <f>IF(N773="nulová",J773,0)</f>
        <v>0</v>
      </c>
      <c r="BJ773" s="19" t="s">
        <v>131</v>
      </c>
      <c r="BK773" s="211">
        <f>ROUND(I773*H773,2)</f>
        <v>0</v>
      </c>
      <c r="BL773" s="19" t="s">
        <v>222</v>
      </c>
      <c r="BM773" s="210" t="s">
        <v>1012</v>
      </c>
    </row>
    <row r="774" s="2" customFormat="1">
      <c r="A774" s="40"/>
      <c r="B774" s="41"/>
      <c r="C774" s="42"/>
      <c r="D774" s="212" t="s">
        <v>133</v>
      </c>
      <c r="E774" s="42"/>
      <c r="F774" s="213" t="s">
        <v>1013</v>
      </c>
      <c r="G774" s="42"/>
      <c r="H774" s="42"/>
      <c r="I774" s="214"/>
      <c r="J774" s="42"/>
      <c r="K774" s="42"/>
      <c r="L774" s="46"/>
      <c r="M774" s="215"/>
      <c r="N774" s="216"/>
      <c r="O774" s="86"/>
      <c r="P774" s="86"/>
      <c r="Q774" s="86"/>
      <c r="R774" s="86"/>
      <c r="S774" s="86"/>
      <c r="T774" s="87"/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T774" s="19" t="s">
        <v>133</v>
      </c>
      <c r="AU774" s="19" t="s">
        <v>131</v>
      </c>
    </row>
    <row r="775" s="12" customFormat="1" ht="22.8" customHeight="1">
      <c r="A775" s="12"/>
      <c r="B775" s="183"/>
      <c r="C775" s="184"/>
      <c r="D775" s="185" t="s">
        <v>71</v>
      </c>
      <c r="E775" s="197" t="s">
        <v>1014</v>
      </c>
      <c r="F775" s="197" t="s">
        <v>1015</v>
      </c>
      <c r="G775" s="184"/>
      <c r="H775" s="184"/>
      <c r="I775" s="187"/>
      <c r="J775" s="198">
        <f>BK775</f>
        <v>0</v>
      </c>
      <c r="K775" s="184"/>
      <c r="L775" s="189"/>
      <c r="M775" s="190"/>
      <c r="N775" s="191"/>
      <c r="O775" s="191"/>
      <c r="P775" s="192">
        <f>SUM(P776:P782)</f>
        <v>0</v>
      </c>
      <c r="Q775" s="191"/>
      <c r="R775" s="192">
        <f>SUM(R776:R782)</f>
        <v>0.0090000000000000011</v>
      </c>
      <c r="S775" s="191"/>
      <c r="T775" s="193">
        <f>SUM(T776:T782)</f>
        <v>0.15102000000000002</v>
      </c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R775" s="194" t="s">
        <v>131</v>
      </c>
      <c r="AT775" s="195" t="s">
        <v>71</v>
      </c>
      <c r="AU775" s="195" t="s">
        <v>77</v>
      </c>
      <c r="AY775" s="194" t="s">
        <v>123</v>
      </c>
      <c r="BK775" s="196">
        <f>SUM(BK776:BK782)</f>
        <v>0</v>
      </c>
    </row>
    <row r="776" s="2" customFormat="1" ht="16.5" customHeight="1">
      <c r="A776" s="40"/>
      <c r="B776" s="41"/>
      <c r="C776" s="199" t="s">
        <v>1016</v>
      </c>
      <c r="D776" s="199" t="s">
        <v>125</v>
      </c>
      <c r="E776" s="200" t="s">
        <v>1017</v>
      </c>
      <c r="F776" s="201" t="s">
        <v>1018</v>
      </c>
      <c r="G776" s="202" t="s">
        <v>261</v>
      </c>
      <c r="H776" s="203">
        <v>6</v>
      </c>
      <c r="I776" s="204"/>
      <c r="J776" s="205">
        <f>ROUND(I776*H776,2)</f>
        <v>0</v>
      </c>
      <c r="K776" s="201" t="s">
        <v>249</v>
      </c>
      <c r="L776" s="46"/>
      <c r="M776" s="206" t="s">
        <v>19</v>
      </c>
      <c r="N776" s="207" t="s">
        <v>44</v>
      </c>
      <c r="O776" s="86"/>
      <c r="P776" s="208">
        <f>O776*H776</f>
        <v>0</v>
      </c>
      <c r="Q776" s="208">
        <v>0</v>
      </c>
      <c r="R776" s="208">
        <f>Q776*H776</f>
        <v>0</v>
      </c>
      <c r="S776" s="208">
        <v>0.025170000000000001</v>
      </c>
      <c r="T776" s="209">
        <f>S776*H776</f>
        <v>0.15102000000000002</v>
      </c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R776" s="210" t="s">
        <v>222</v>
      </c>
      <c r="AT776" s="210" t="s">
        <v>125</v>
      </c>
      <c r="AU776" s="210" t="s">
        <v>131</v>
      </c>
      <c r="AY776" s="19" t="s">
        <v>123</v>
      </c>
      <c r="BE776" s="211">
        <f>IF(N776="základní",J776,0)</f>
        <v>0</v>
      </c>
      <c r="BF776" s="211">
        <f>IF(N776="snížená",J776,0)</f>
        <v>0</v>
      </c>
      <c r="BG776" s="211">
        <f>IF(N776="zákl. přenesená",J776,0)</f>
        <v>0</v>
      </c>
      <c r="BH776" s="211">
        <f>IF(N776="sníž. přenesená",J776,0)</f>
        <v>0</v>
      </c>
      <c r="BI776" s="211">
        <f>IF(N776="nulová",J776,0)</f>
        <v>0</v>
      </c>
      <c r="BJ776" s="19" t="s">
        <v>131</v>
      </c>
      <c r="BK776" s="211">
        <f>ROUND(I776*H776,2)</f>
        <v>0</v>
      </c>
      <c r="BL776" s="19" t="s">
        <v>222</v>
      </c>
      <c r="BM776" s="210" t="s">
        <v>1019</v>
      </c>
    </row>
    <row r="777" s="2" customFormat="1">
      <c r="A777" s="40"/>
      <c r="B777" s="41"/>
      <c r="C777" s="42"/>
      <c r="D777" s="212" t="s">
        <v>133</v>
      </c>
      <c r="E777" s="42"/>
      <c r="F777" s="213" t="s">
        <v>1020</v>
      </c>
      <c r="G777" s="42"/>
      <c r="H777" s="42"/>
      <c r="I777" s="214"/>
      <c r="J777" s="42"/>
      <c r="K777" s="42"/>
      <c r="L777" s="46"/>
      <c r="M777" s="215"/>
      <c r="N777" s="216"/>
      <c r="O777" s="86"/>
      <c r="P777" s="86"/>
      <c r="Q777" s="86"/>
      <c r="R777" s="86"/>
      <c r="S777" s="86"/>
      <c r="T777" s="87"/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T777" s="19" t="s">
        <v>133</v>
      </c>
      <c r="AU777" s="19" t="s">
        <v>131</v>
      </c>
    </row>
    <row r="778" s="2" customFormat="1" ht="16.5" customHeight="1">
      <c r="A778" s="40"/>
      <c r="B778" s="41"/>
      <c r="C778" s="199" t="s">
        <v>1021</v>
      </c>
      <c r="D778" s="199" t="s">
        <v>125</v>
      </c>
      <c r="E778" s="200" t="s">
        <v>1022</v>
      </c>
      <c r="F778" s="201" t="s">
        <v>1023</v>
      </c>
      <c r="G778" s="202" t="s">
        <v>261</v>
      </c>
      <c r="H778" s="203">
        <v>6</v>
      </c>
      <c r="I778" s="204"/>
      <c r="J778" s="205">
        <f>ROUND(I778*H778,2)</f>
        <v>0</v>
      </c>
      <c r="K778" s="201" t="s">
        <v>249</v>
      </c>
      <c r="L778" s="46"/>
      <c r="M778" s="206" t="s">
        <v>19</v>
      </c>
      <c r="N778" s="207" t="s">
        <v>44</v>
      </c>
      <c r="O778" s="86"/>
      <c r="P778" s="208">
        <f>O778*H778</f>
        <v>0</v>
      </c>
      <c r="Q778" s="208">
        <v>0.0015</v>
      </c>
      <c r="R778" s="208">
        <f>Q778*H778</f>
        <v>0.0090000000000000011</v>
      </c>
      <c r="S778" s="208">
        <v>0</v>
      </c>
      <c r="T778" s="209">
        <f>S778*H778</f>
        <v>0</v>
      </c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R778" s="210" t="s">
        <v>222</v>
      </c>
      <c r="AT778" s="210" t="s">
        <v>125</v>
      </c>
      <c r="AU778" s="210" t="s">
        <v>131</v>
      </c>
      <c r="AY778" s="19" t="s">
        <v>123</v>
      </c>
      <c r="BE778" s="211">
        <f>IF(N778="základní",J778,0)</f>
        <v>0</v>
      </c>
      <c r="BF778" s="211">
        <f>IF(N778="snížená",J778,0)</f>
        <v>0</v>
      </c>
      <c r="BG778" s="211">
        <f>IF(N778="zákl. přenesená",J778,0)</f>
        <v>0</v>
      </c>
      <c r="BH778" s="211">
        <f>IF(N778="sníž. přenesená",J778,0)</f>
        <v>0</v>
      </c>
      <c r="BI778" s="211">
        <f>IF(N778="nulová",J778,0)</f>
        <v>0</v>
      </c>
      <c r="BJ778" s="19" t="s">
        <v>131</v>
      </c>
      <c r="BK778" s="211">
        <f>ROUND(I778*H778,2)</f>
        <v>0</v>
      </c>
      <c r="BL778" s="19" t="s">
        <v>222</v>
      </c>
      <c r="BM778" s="210" t="s">
        <v>1024</v>
      </c>
    </row>
    <row r="779" s="2" customFormat="1">
      <c r="A779" s="40"/>
      <c r="B779" s="41"/>
      <c r="C779" s="42"/>
      <c r="D779" s="212" t="s">
        <v>133</v>
      </c>
      <c r="E779" s="42"/>
      <c r="F779" s="213" t="s">
        <v>1025</v>
      </c>
      <c r="G779" s="42"/>
      <c r="H779" s="42"/>
      <c r="I779" s="214"/>
      <c r="J779" s="42"/>
      <c r="K779" s="42"/>
      <c r="L779" s="46"/>
      <c r="M779" s="215"/>
      <c r="N779" s="216"/>
      <c r="O779" s="86"/>
      <c r="P779" s="86"/>
      <c r="Q779" s="86"/>
      <c r="R779" s="86"/>
      <c r="S779" s="86"/>
      <c r="T779" s="87"/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T779" s="19" t="s">
        <v>133</v>
      </c>
      <c r="AU779" s="19" t="s">
        <v>131</v>
      </c>
    </row>
    <row r="780" s="2" customFormat="1" ht="16.5" customHeight="1">
      <c r="A780" s="40"/>
      <c r="B780" s="41"/>
      <c r="C780" s="199" t="s">
        <v>1026</v>
      </c>
      <c r="D780" s="199" t="s">
        <v>125</v>
      </c>
      <c r="E780" s="200" t="s">
        <v>1027</v>
      </c>
      <c r="F780" s="201" t="s">
        <v>1028</v>
      </c>
      <c r="G780" s="202" t="s">
        <v>797</v>
      </c>
      <c r="H780" s="203">
        <v>6</v>
      </c>
      <c r="I780" s="204"/>
      <c r="J780" s="205">
        <f>ROUND(I780*H780,2)</f>
        <v>0</v>
      </c>
      <c r="K780" s="201" t="s">
        <v>19</v>
      </c>
      <c r="L780" s="46"/>
      <c r="M780" s="206" t="s">
        <v>19</v>
      </c>
      <c r="N780" s="207" t="s">
        <v>44</v>
      </c>
      <c r="O780" s="86"/>
      <c r="P780" s="208">
        <f>O780*H780</f>
        <v>0</v>
      </c>
      <c r="Q780" s="208">
        <v>0</v>
      </c>
      <c r="R780" s="208">
        <f>Q780*H780</f>
        <v>0</v>
      </c>
      <c r="S780" s="208">
        <v>0</v>
      </c>
      <c r="T780" s="209">
        <f>S780*H780</f>
        <v>0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10" t="s">
        <v>222</v>
      </c>
      <c r="AT780" s="210" t="s">
        <v>125</v>
      </c>
      <c r="AU780" s="210" t="s">
        <v>131</v>
      </c>
      <c r="AY780" s="19" t="s">
        <v>123</v>
      </c>
      <c r="BE780" s="211">
        <f>IF(N780="základní",J780,0)</f>
        <v>0</v>
      </c>
      <c r="BF780" s="211">
        <f>IF(N780="snížená",J780,0)</f>
        <v>0</v>
      </c>
      <c r="BG780" s="211">
        <f>IF(N780="zákl. přenesená",J780,0)</f>
        <v>0</v>
      </c>
      <c r="BH780" s="211">
        <f>IF(N780="sníž. přenesená",J780,0)</f>
        <v>0</v>
      </c>
      <c r="BI780" s="211">
        <f>IF(N780="nulová",J780,0)</f>
        <v>0</v>
      </c>
      <c r="BJ780" s="19" t="s">
        <v>131</v>
      </c>
      <c r="BK780" s="211">
        <f>ROUND(I780*H780,2)</f>
        <v>0</v>
      </c>
      <c r="BL780" s="19" t="s">
        <v>222</v>
      </c>
      <c r="BM780" s="210" t="s">
        <v>1029</v>
      </c>
    </row>
    <row r="781" s="2" customFormat="1" ht="24.15" customHeight="1">
      <c r="A781" s="40"/>
      <c r="B781" s="41"/>
      <c r="C781" s="199" t="s">
        <v>1030</v>
      </c>
      <c r="D781" s="199" t="s">
        <v>125</v>
      </c>
      <c r="E781" s="200" t="s">
        <v>1031</v>
      </c>
      <c r="F781" s="201" t="s">
        <v>1032</v>
      </c>
      <c r="G781" s="202" t="s">
        <v>1011</v>
      </c>
      <c r="H781" s="272"/>
      <c r="I781" s="204"/>
      <c r="J781" s="205">
        <f>ROUND(I781*H781,2)</f>
        <v>0</v>
      </c>
      <c r="K781" s="201" t="s">
        <v>249</v>
      </c>
      <c r="L781" s="46"/>
      <c r="M781" s="206" t="s">
        <v>19</v>
      </c>
      <c r="N781" s="207" t="s">
        <v>44</v>
      </c>
      <c r="O781" s="86"/>
      <c r="P781" s="208">
        <f>O781*H781</f>
        <v>0</v>
      </c>
      <c r="Q781" s="208">
        <v>0</v>
      </c>
      <c r="R781" s="208">
        <f>Q781*H781</f>
        <v>0</v>
      </c>
      <c r="S781" s="208">
        <v>0</v>
      </c>
      <c r="T781" s="209">
        <f>S781*H781</f>
        <v>0</v>
      </c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R781" s="210" t="s">
        <v>222</v>
      </c>
      <c r="AT781" s="210" t="s">
        <v>125</v>
      </c>
      <c r="AU781" s="210" t="s">
        <v>131</v>
      </c>
      <c r="AY781" s="19" t="s">
        <v>123</v>
      </c>
      <c r="BE781" s="211">
        <f>IF(N781="základní",J781,0)</f>
        <v>0</v>
      </c>
      <c r="BF781" s="211">
        <f>IF(N781="snížená",J781,0)</f>
        <v>0</v>
      </c>
      <c r="BG781" s="211">
        <f>IF(N781="zákl. přenesená",J781,0)</f>
        <v>0</v>
      </c>
      <c r="BH781" s="211">
        <f>IF(N781="sníž. přenesená",J781,0)</f>
        <v>0</v>
      </c>
      <c r="BI781" s="211">
        <f>IF(N781="nulová",J781,0)</f>
        <v>0</v>
      </c>
      <c r="BJ781" s="19" t="s">
        <v>131</v>
      </c>
      <c r="BK781" s="211">
        <f>ROUND(I781*H781,2)</f>
        <v>0</v>
      </c>
      <c r="BL781" s="19" t="s">
        <v>222</v>
      </c>
      <c r="BM781" s="210" t="s">
        <v>1033</v>
      </c>
    </row>
    <row r="782" s="2" customFormat="1">
      <c r="A782" s="40"/>
      <c r="B782" s="41"/>
      <c r="C782" s="42"/>
      <c r="D782" s="212" t="s">
        <v>133</v>
      </c>
      <c r="E782" s="42"/>
      <c r="F782" s="213" t="s">
        <v>1034</v>
      </c>
      <c r="G782" s="42"/>
      <c r="H782" s="42"/>
      <c r="I782" s="214"/>
      <c r="J782" s="42"/>
      <c r="K782" s="42"/>
      <c r="L782" s="46"/>
      <c r="M782" s="215"/>
      <c r="N782" s="216"/>
      <c r="O782" s="86"/>
      <c r="P782" s="86"/>
      <c r="Q782" s="86"/>
      <c r="R782" s="86"/>
      <c r="S782" s="86"/>
      <c r="T782" s="87"/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T782" s="19" t="s">
        <v>133</v>
      </c>
      <c r="AU782" s="19" t="s">
        <v>131</v>
      </c>
    </row>
    <row r="783" s="12" customFormat="1" ht="22.8" customHeight="1">
      <c r="A783" s="12"/>
      <c r="B783" s="183"/>
      <c r="C783" s="184"/>
      <c r="D783" s="185" t="s">
        <v>71</v>
      </c>
      <c r="E783" s="197" t="s">
        <v>1035</v>
      </c>
      <c r="F783" s="197" t="s">
        <v>1036</v>
      </c>
      <c r="G783" s="184"/>
      <c r="H783" s="184"/>
      <c r="I783" s="187"/>
      <c r="J783" s="198">
        <f>BK783</f>
        <v>0</v>
      </c>
      <c r="K783" s="184"/>
      <c r="L783" s="189"/>
      <c r="M783" s="190"/>
      <c r="N783" s="191"/>
      <c r="O783" s="191"/>
      <c r="P783" s="192">
        <f>SUM(P784:P790)</f>
        <v>0</v>
      </c>
      <c r="Q783" s="191"/>
      <c r="R783" s="192">
        <f>SUM(R784:R790)</f>
        <v>0</v>
      </c>
      <c r="S783" s="191"/>
      <c r="T783" s="193">
        <f>SUM(T784:T790)</f>
        <v>0.13500000000000001</v>
      </c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R783" s="194" t="s">
        <v>131</v>
      </c>
      <c r="AT783" s="195" t="s">
        <v>71</v>
      </c>
      <c r="AU783" s="195" t="s">
        <v>77</v>
      </c>
      <c r="AY783" s="194" t="s">
        <v>123</v>
      </c>
      <c r="BK783" s="196">
        <f>SUM(BK784:BK790)</f>
        <v>0</v>
      </c>
    </row>
    <row r="784" s="2" customFormat="1" ht="16.5" customHeight="1">
      <c r="A784" s="40"/>
      <c r="B784" s="41"/>
      <c r="C784" s="199" t="s">
        <v>1037</v>
      </c>
      <c r="D784" s="199" t="s">
        <v>125</v>
      </c>
      <c r="E784" s="200" t="s">
        <v>1038</v>
      </c>
      <c r="F784" s="201" t="s">
        <v>1039</v>
      </c>
      <c r="G784" s="202" t="s">
        <v>148</v>
      </c>
      <c r="H784" s="203">
        <v>45</v>
      </c>
      <c r="I784" s="204"/>
      <c r="J784" s="205">
        <f>ROUND(I784*H784,2)</f>
        <v>0</v>
      </c>
      <c r="K784" s="201" t="s">
        <v>19</v>
      </c>
      <c r="L784" s="46"/>
      <c r="M784" s="206" t="s">
        <v>19</v>
      </c>
      <c r="N784" s="207" t="s">
        <v>44</v>
      </c>
      <c r="O784" s="86"/>
      <c r="P784" s="208">
        <f>O784*H784</f>
        <v>0</v>
      </c>
      <c r="Q784" s="208">
        <v>0</v>
      </c>
      <c r="R784" s="208">
        <f>Q784*H784</f>
        <v>0</v>
      </c>
      <c r="S784" s="208">
        <v>0.0030000000000000001</v>
      </c>
      <c r="T784" s="209">
        <f>S784*H784</f>
        <v>0.13500000000000001</v>
      </c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R784" s="210" t="s">
        <v>222</v>
      </c>
      <c r="AT784" s="210" t="s">
        <v>125</v>
      </c>
      <c r="AU784" s="210" t="s">
        <v>131</v>
      </c>
      <c r="AY784" s="19" t="s">
        <v>123</v>
      </c>
      <c r="BE784" s="211">
        <f>IF(N784="základní",J784,0)</f>
        <v>0</v>
      </c>
      <c r="BF784" s="211">
        <f>IF(N784="snížená",J784,0)</f>
        <v>0</v>
      </c>
      <c r="BG784" s="211">
        <f>IF(N784="zákl. přenesená",J784,0)</f>
        <v>0</v>
      </c>
      <c r="BH784" s="211">
        <f>IF(N784="sníž. přenesená",J784,0)</f>
        <v>0</v>
      </c>
      <c r="BI784" s="211">
        <f>IF(N784="nulová",J784,0)</f>
        <v>0</v>
      </c>
      <c r="BJ784" s="19" t="s">
        <v>131</v>
      </c>
      <c r="BK784" s="211">
        <f>ROUND(I784*H784,2)</f>
        <v>0</v>
      </c>
      <c r="BL784" s="19" t="s">
        <v>222</v>
      </c>
      <c r="BM784" s="210" t="s">
        <v>1040</v>
      </c>
    </row>
    <row r="785" s="14" customFormat="1">
      <c r="A785" s="14"/>
      <c r="B785" s="228"/>
      <c r="C785" s="229"/>
      <c r="D785" s="219" t="s">
        <v>135</v>
      </c>
      <c r="E785" s="230" t="s">
        <v>19</v>
      </c>
      <c r="F785" s="231" t="s">
        <v>1041</v>
      </c>
      <c r="G785" s="229"/>
      <c r="H785" s="232">
        <v>45</v>
      </c>
      <c r="I785" s="233"/>
      <c r="J785" s="229"/>
      <c r="K785" s="229"/>
      <c r="L785" s="234"/>
      <c r="M785" s="235"/>
      <c r="N785" s="236"/>
      <c r="O785" s="236"/>
      <c r="P785" s="236"/>
      <c r="Q785" s="236"/>
      <c r="R785" s="236"/>
      <c r="S785" s="236"/>
      <c r="T785" s="237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38" t="s">
        <v>135</v>
      </c>
      <c r="AU785" s="238" t="s">
        <v>131</v>
      </c>
      <c r="AV785" s="14" t="s">
        <v>131</v>
      </c>
      <c r="AW785" s="14" t="s">
        <v>33</v>
      </c>
      <c r="AX785" s="14" t="s">
        <v>77</v>
      </c>
      <c r="AY785" s="238" t="s">
        <v>123</v>
      </c>
    </row>
    <row r="786" s="2" customFormat="1" ht="16.5" customHeight="1">
      <c r="A786" s="40"/>
      <c r="B786" s="41"/>
      <c r="C786" s="199" t="s">
        <v>1042</v>
      </c>
      <c r="D786" s="199" t="s">
        <v>125</v>
      </c>
      <c r="E786" s="200" t="s">
        <v>1043</v>
      </c>
      <c r="F786" s="201" t="s">
        <v>1044</v>
      </c>
      <c r="G786" s="202" t="s">
        <v>148</v>
      </c>
      <c r="H786" s="203">
        <v>45</v>
      </c>
      <c r="I786" s="204"/>
      <c r="J786" s="205">
        <f>ROUND(I786*H786,2)</f>
        <v>0</v>
      </c>
      <c r="K786" s="201" t="s">
        <v>19</v>
      </c>
      <c r="L786" s="46"/>
      <c r="M786" s="206" t="s">
        <v>19</v>
      </c>
      <c r="N786" s="207" t="s">
        <v>44</v>
      </c>
      <c r="O786" s="86"/>
      <c r="P786" s="208">
        <f>O786*H786</f>
        <v>0</v>
      </c>
      <c r="Q786" s="208">
        <v>0</v>
      </c>
      <c r="R786" s="208">
        <f>Q786*H786</f>
        <v>0</v>
      </c>
      <c r="S786" s="208">
        <v>0</v>
      </c>
      <c r="T786" s="209">
        <f>S786*H786</f>
        <v>0</v>
      </c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R786" s="210" t="s">
        <v>222</v>
      </c>
      <c r="AT786" s="210" t="s">
        <v>125</v>
      </c>
      <c r="AU786" s="210" t="s">
        <v>131</v>
      </c>
      <c r="AY786" s="19" t="s">
        <v>123</v>
      </c>
      <c r="BE786" s="211">
        <f>IF(N786="základní",J786,0)</f>
        <v>0</v>
      </c>
      <c r="BF786" s="211">
        <f>IF(N786="snížená",J786,0)</f>
        <v>0</v>
      </c>
      <c r="BG786" s="211">
        <f>IF(N786="zákl. přenesená",J786,0)</f>
        <v>0</v>
      </c>
      <c r="BH786" s="211">
        <f>IF(N786="sníž. přenesená",J786,0)</f>
        <v>0</v>
      </c>
      <c r="BI786" s="211">
        <f>IF(N786="nulová",J786,0)</f>
        <v>0</v>
      </c>
      <c r="BJ786" s="19" t="s">
        <v>131</v>
      </c>
      <c r="BK786" s="211">
        <f>ROUND(I786*H786,2)</f>
        <v>0</v>
      </c>
      <c r="BL786" s="19" t="s">
        <v>222</v>
      </c>
      <c r="BM786" s="210" t="s">
        <v>1045</v>
      </c>
    </row>
    <row r="787" s="2" customFormat="1" ht="16.5" customHeight="1">
      <c r="A787" s="40"/>
      <c r="B787" s="41"/>
      <c r="C787" s="199" t="s">
        <v>1046</v>
      </c>
      <c r="D787" s="199" t="s">
        <v>125</v>
      </c>
      <c r="E787" s="200" t="s">
        <v>1047</v>
      </c>
      <c r="F787" s="201" t="s">
        <v>1048</v>
      </c>
      <c r="G787" s="202" t="s">
        <v>261</v>
      </c>
      <c r="H787" s="203">
        <v>1</v>
      </c>
      <c r="I787" s="204"/>
      <c r="J787" s="205">
        <f>ROUND(I787*H787,2)</f>
        <v>0</v>
      </c>
      <c r="K787" s="201" t="s">
        <v>19</v>
      </c>
      <c r="L787" s="46"/>
      <c r="M787" s="206" t="s">
        <v>19</v>
      </c>
      <c r="N787" s="207" t="s">
        <v>44</v>
      </c>
      <c r="O787" s="86"/>
      <c r="P787" s="208">
        <f>O787*H787</f>
        <v>0</v>
      </c>
      <c r="Q787" s="208">
        <v>0</v>
      </c>
      <c r="R787" s="208">
        <f>Q787*H787</f>
        <v>0</v>
      </c>
      <c r="S787" s="208">
        <v>0</v>
      </c>
      <c r="T787" s="209">
        <f>S787*H787</f>
        <v>0</v>
      </c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R787" s="210" t="s">
        <v>222</v>
      </c>
      <c r="AT787" s="210" t="s">
        <v>125</v>
      </c>
      <c r="AU787" s="210" t="s">
        <v>131</v>
      </c>
      <c r="AY787" s="19" t="s">
        <v>123</v>
      </c>
      <c r="BE787" s="211">
        <f>IF(N787="základní",J787,0)</f>
        <v>0</v>
      </c>
      <c r="BF787" s="211">
        <f>IF(N787="snížená",J787,0)</f>
        <v>0</v>
      </c>
      <c r="BG787" s="211">
        <f>IF(N787="zákl. přenesená",J787,0)</f>
        <v>0</v>
      </c>
      <c r="BH787" s="211">
        <f>IF(N787="sníž. přenesená",J787,0)</f>
        <v>0</v>
      </c>
      <c r="BI787" s="211">
        <f>IF(N787="nulová",J787,0)</f>
        <v>0</v>
      </c>
      <c r="BJ787" s="19" t="s">
        <v>131</v>
      </c>
      <c r="BK787" s="211">
        <f>ROUND(I787*H787,2)</f>
        <v>0</v>
      </c>
      <c r="BL787" s="19" t="s">
        <v>222</v>
      </c>
      <c r="BM787" s="210" t="s">
        <v>1049</v>
      </c>
    </row>
    <row r="788" s="2" customFormat="1" ht="16.5" customHeight="1">
      <c r="A788" s="40"/>
      <c r="B788" s="41"/>
      <c r="C788" s="199" t="s">
        <v>1050</v>
      </c>
      <c r="D788" s="199" t="s">
        <v>125</v>
      </c>
      <c r="E788" s="200" t="s">
        <v>1051</v>
      </c>
      <c r="F788" s="201" t="s">
        <v>1052</v>
      </c>
      <c r="G788" s="202" t="s">
        <v>261</v>
      </c>
      <c r="H788" s="203">
        <v>1</v>
      </c>
      <c r="I788" s="204"/>
      <c r="J788" s="205">
        <f>ROUND(I788*H788,2)</f>
        <v>0</v>
      </c>
      <c r="K788" s="201" t="s">
        <v>19</v>
      </c>
      <c r="L788" s="46"/>
      <c r="M788" s="206" t="s">
        <v>19</v>
      </c>
      <c r="N788" s="207" t="s">
        <v>44</v>
      </c>
      <c r="O788" s="86"/>
      <c r="P788" s="208">
        <f>O788*H788</f>
        <v>0</v>
      </c>
      <c r="Q788" s="208">
        <v>0</v>
      </c>
      <c r="R788" s="208">
        <f>Q788*H788</f>
        <v>0</v>
      </c>
      <c r="S788" s="208">
        <v>0</v>
      </c>
      <c r="T788" s="209">
        <f>S788*H788</f>
        <v>0</v>
      </c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R788" s="210" t="s">
        <v>222</v>
      </c>
      <c r="AT788" s="210" t="s">
        <v>125</v>
      </c>
      <c r="AU788" s="210" t="s">
        <v>131</v>
      </c>
      <c r="AY788" s="19" t="s">
        <v>123</v>
      </c>
      <c r="BE788" s="211">
        <f>IF(N788="základní",J788,0)</f>
        <v>0</v>
      </c>
      <c r="BF788" s="211">
        <f>IF(N788="snížená",J788,0)</f>
        <v>0</v>
      </c>
      <c r="BG788" s="211">
        <f>IF(N788="zákl. přenesená",J788,0)</f>
        <v>0</v>
      </c>
      <c r="BH788" s="211">
        <f>IF(N788="sníž. přenesená",J788,0)</f>
        <v>0</v>
      </c>
      <c r="BI788" s="211">
        <f>IF(N788="nulová",J788,0)</f>
        <v>0</v>
      </c>
      <c r="BJ788" s="19" t="s">
        <v>131</v>
      </c>
      <c r="BK788" s="211">
        <f>ROUND(I788*H788,2)</f>
        <v>0</v>
      </c>
      <c r="BL788" s="19" t="s">
        <v>222</v>
      </c>
      <c r="BM788" s="210" t="s">
        <v>1053</v>
      </c>
    </row>
    <row r="789" s="2" customFormat="1" ht="24.15" customHeight="1">
      <c r="A789" s="40"/>
      <c r="B789" s="41"/>
      <c r="C789" s="199" t="s">
        <v>1054</v>
      </c>
      <c r="D789" s="199" t="s">
        <v>125</v>
      </c>
      <c r="E789" s="200" t="s">
        <v>1055</v>
      </c>
      <c r="F789" s="201" t="s">
        <v>1056</v>
      </c>
      <c r="G789" s="202" t="s">
        <v>1011</v>
      </c>
      <c r="H789" s="272"/>
      <c r="I789" s="204"/>
      <c r="J789" s="205">
        <f>ROUND(I789*H789,2)</f>
        <v>0</v>
      </c>
      <c r="K789" s="201" t="s">
        <v>249</v>
      </c>
      <c r="L789" s="46"/>
      <c r="M789" s="206" t="s">
        <v>19</v>
      </c>
      <c r="N789" s="207" t="s">
        <v>44</v>
      </c>
      <c r="O789" s="86"/>
      <c r="P789" s="208">
        <f>O789*H789</f>
        <v>0</v>
      </c>
      <c r="Q789" s="208">
        <v>0</v>
      </c>
      <c r="R789" s="208">
        <f>Q789*H789</f>
        <v>0</v>
      </c>
      <c r="S789" s="208">
        <v>0</v>
      </c>
      <c r="T789" s="209">
        <f>S789*H789</f>
        <v>0</v>
      </c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R789" s="210" t="s">
        <v>222</v>
      </c>
      <c r="AT789" s="210" t="s">
        <v>125</v>
      </c>
      <c r="AU789" s="210" t="s">
        <v>131</v>
      </c>
      <c r="AY789" s="19" t="s">
        <v>123</v>
      </c>
      <c r="BE789" s="211">
        <f>IF(N789="základní",J789,0)</f>
        <v>0</v>
      </c>
      <c r="BF789" s="211">
        <f>IF(N789="snížená",J789,0)</f>
        <v>0</v>
      </c>
      <c r="BG789" s="211">
        <f>IF(N789="zákl. přenesená",J789,0)</f>
        <v>0</v>
      </c>
      <c r="BH789" s="211">
        <f>IF(N789="sníž. přenesená",J789,0)</f>
        <v>0</v>
      </c>
      <c r="BI789" s="211">
        <f>IF(N789="nulová",J789,0)</f>
        <v>0</v>
      </c>
      <c r="BJ789" s="19" t="s">
        <v>131</v>
      </c>
      <c r="BK789" s="211">
        <f>ROUND(I789*H789,2)</f>
        <v>0</v>
      </c>
      <c r="BL789" s="19" t="s">
        <v>222</v>
      </c>
      <c r="BM789" s="210" t="s">
        <v>1057</v>
      </c>
    </row>
    <row r="790" s="2" customFormat="1">
      <c r="A790" s="40"/>
      <c r="B790" s="41"/>
      <c r="C790" s="42"/>
      <c r="D790" s="212" t="s">
        <v>133</v>
      </c>
      <c r="E790" s="42"/>
      <c r="F790" s="213" t="s">
        <v>1058</v>
      </c>
      <c r="G790" s="42"/>
      <c r="H790" s="42"/>
      <c r="I790" s="214"/>
      <c r="J790" s="42"/>
      <c r="K790" s="42"/>
      <c r="L790" s="46"/>
      <c r="M790" s="215"/>
      <c r="N790" s="216"/>
      <c r="O790" s="86"/>
      <c r="P790" s="86"/>
      <c r="Q790" s="86"/>
      <c r="R790" s="86"/>
      <c r="S790" s="86"/>
      <c r="T790" s="87"/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T790" s="19" t="s">
        <v>133</v>
      </c>
      <c r="AU790" s="19" t="s">
        <v>131</v>
      </c>
    </row>
    <row r="791" s="12" customFormat="1" ht="22.8" customHeight="1">
      <c r="A791" s="12"/>
      <c r="B791" s="183"/>
      <c r="C791" s="184"/>
      <c r="D791" s="185" t="s">
        <v>71</v>
      </c>
      <c r="E791" s="197" t="s">
        <v>1059</v>
      </c>
      <c r="F791" s="197" t="s">
        <v>1060</v>
      </c>
      <c r="G791" s="184"/>
      <c r="H791" s="184"/>
      <c r="I791" s="187"/>
      <c r="J791" s="198">
        <f>BK791</f>
        <v>0</v>
      </c>
      <c r="K791" s="184"/>
      <c r="L791" s="189"/>
      <c r="M791" s="190"/>
      <c r="N791" s="191"/>
      <c r="O791" s="191"/>
      <c r="P791" s="192">
        <f>SUM(P792:P794)</f>
        <v>0</v>
      </c>
      <c r="Q791" s="191"/>
      <c r="R791" s="192">
        <f>SUM(R792:R794)</f>
        <v>0</v>
      </c>
      <c r="S791" s="191"/>
      <c r="T791" s="193">
        <f>SUM(T792:T794)</f>
        <v>0</v>
      </c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R791" s="194" t="s">
        <v>131</v>
      </c>
      <c r="AT791" s="195" t="s">
        <v>71</v>
      </c>
      <c r="AU791" s="195" t="s">
        <v>77</v>
      </c>
      <c r="AY791" s="194" t="s">
        <v>123</v>
      </c>
      <c r="BK791" s="196">
        <f>SUM(BK792:BK794)</f>
        <v>0</v>
      </c>
    </row>
    <row r="792" s="2" customFormat="1" ht="21.75" customHeight="1">
      <c r="A792" s="40"/>
      <c r="B792" s="41"/>
      <c r="C792" s="199" t="s">
        <v>1061</v>
      </c>
      <c r="D792" s="199" t="s">
        <v>125</v>
      </c>
      <c r="E792" s="200" t="s">
        <v>1062</v>
      </c>
      <c r="F792" s="201" t="s">
        <v>1063</v>
      </c>
      <c r="G792" s="202" t="s">
        <v>797</v>
      </c>
      <c r="H792" s="203">
        <v>1</v>
      </c>
      <c r="I792" s="204"/>
      <c r="J792" s="205">
        <f>ROUND(I792*H792,2)</f>
        <v>0</v>
      </c>
      <c r="K792" s="201" t="s">
        <v>19</v>
      </c>
      <c r="L792" s="46"/>
      <c r="M792" s="206" t="s">
        <v>19</v>
      </c>
      <c r="N792" s="207" t="s">
        <v>44</v>
      </c>
      <c r="O792" s="86"/>
      <c r="P792" s="208">
        <f>O792*H792</f>
        <v>0</v>
      </c>
      <c r="Q792" s="208">
        <v>0</v>
      </c>
      <c r="R792" s="208">
        <f>Q792*H792</f>
        <v>0</v>
      </c>
      <c r="S792" s="208">
        <v>0</v>
      </c>
      <c r="T792" s="209">
        <f>S792*H792</f>
        <v>0</v>
      </c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R792" s="210" t="s">
        <v>222</v>
      </c>
      <c r="AT792" s="210" t="s">
        <v>125</v>
      </c>
      <c r="AU792" s="210" t="s">
        <v>131</v>
      </c>
      <c r="AY792" s="19" t="s">
        <v>123</v>
      </c>
      <c r="BE792" s="211">
        <f>IF(N792="základní",J792,0)</f>
        <v>0</v>
      </c>
      <c r="BF792" s="211">
        <f>IF(N792="snížená",J792,0)</f>
        <v>0</v>
      </c>
      <c r="BG792" s="211">
        <f>IF(N792="zákl. přenesená",J792,0)</f>
        <v>0</v>
      </c>
      <c r="BH792" s="211">
        <f>IF(N792="sníž. přenesená",J792,0)</f>
        <v>0</v>
      </c>
      <c r="BI792" s="211">
        <f>IF(N792="nulová",J792,0)</f>
        <v>0</v>
      </c>
      <c r="BJ792" s="19" t="s">
        <v>131</v>
      </c>
      <c r="BK792" s="211">
        <f>ROUND(I792*H792,2)</f>
        <v>0</v>
      </c>
      <c r="BL792" s="19" t="s">
        <v>222</v>
      </c>
      <c r="BM792" s="210" t="s">
        <v>1064</v>
      </c>
    </row>
    <row r="793" s="2" customFormat="1" ht="24.15" customHeight="1">
      <c r="A793" s="40"/>
      <c r="B793" s="41"/>
      <c r="C793" s="199" t="s">
        <v>1065</v>
      </c>
      <c r="D793" s="199" t="s">
        <v>125</v>
      </c>
      <c r="E793" s="200" t="s">
        <v>1066</v>
      </c>
      <c r="F793" s="201" t="s">
        <v>1067</v>
      </c>
      <c r="G793" s="202" t="s">
        <v>1011</v>
      </c>
      <c r="H793" s="272"/>
      <c r="I793" s="204"/>
      <c r="J793" s="205">
        <f>ROUND(I793*H793,2)</f>
        <v>0</v>
      </c>
      <c r="K793" s="201" t="s">
        <v>249</v>
      </c>
      <c r="L793" s="46"/>
      <c r="M793" s="206" t="s">
        <v>19</v>
      </c>
      <c r="N793" s="207" t="s">
        <v>44</v>
      </c>
      <c r="O793" s="86"/>
      <c r="P793" s="208">
        <f>O793*H793</f>
        <v>0</v>
      </c>
      <c r="Q793" s="208">
        <v>0</v>
      </c>
      <c r="R793" s="208">
        <f>Q793*H793</f>
        <v>0</v>
      </c>
      <c r="S793" s="208">
        <v>0</v>
      </c>
      <c r="T793" s="209">
        <f>S793*H793</f>
        <v>0</v>
      </c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R793" s="210" t="s">
        <v>222</v>
      </c>
      <c r="AT793" s="210" t="s">
        <v>125</v>
      </c>
      <c r="AU793" s="210" t="s">
        <v>131</v>
      </c>
      <c r="AY793" s="19" t="s">
        <v>123</v>
      </c>
      <c r="BE793" s="211">
        <f>IF(N793="základní",J793,0)</f>
        <v>0</v>
      </c>
      <c r="BF793" s="211">
        <f>IF(N793="snížená",J793,0)</f>
        <v>0</v>
      </c>
      <c r="BG793" s="211">
        <f>IF(N793="zákl. přenesená",J793,0)</f>
        <v>0</v>
      </c>
      <c r="BH793" s="211">
        <f>IF(N793="sníž. přenesená",J793,0)</f>
        <v>0</v>
      </c>
      <c r="BI793" s="211">
        <f>IF(N793="nulová",J793,0)</f>
        <v>0</v>
      </c>
      <c r="BJ793" s="19" t="s">
        <v>131</v>
      </c>
      <c r="BK793" s="211">
        <f>ROUND(I793*H793,2)</f>
        <v>0</v>
      </c>
      <c r="BL793" s="19" t="s">
        <v>222</v>
      </c>
      <c r="BM793" s="210" t="s">
        <v>1068</v>
      </c>
    </row>
    <row r="794" s="2" customFormat="1">
      <c r="A794" s="40"/>
      <c r="B794" s="41"/>
      <c r="C794" s="42"/>
      <c r="D794" s="212" t="s">
        <v>133</v>
      </c>
      <c r="E794" s="42"/>
      <c r="F794" s="213" t="s">
        <v>1069</v>
      </c>
      <c r="G794" s="42"/>
      <c r="H794" s="42"/>
      <c r="I794" s="214"/>
      <c r="J794" s="42"/>
      <c r="K794" s="42"/>
      <c r="L794" s="46"/>
      <c r="M794" s="215"/>
      <c r="N794" s="216"/>
      <c r="O794" s="86"/>
      <c r="P794" s="86"/>
      <c r="Q794" s="86"/>
      <c r="R794" s="86"/>
      <c r="S794" s="86"/>
      <c r="T794" s="87"/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T794" s="19" t="s">
        <v>133</v>
      </c>
      <c r="AU794" s="19" t="s">
        <v>131</v>
      </c>
    </row>
    <row r="795" s="12" customFormat="1" ht="22.8" customHeight="1">
      <c r="A795" s="12"/>
      <c r="B795" s="183"/>
      <c r="C795" s="184"/>
      <c r="D795" s="185" t="s">
        <v>71</v>
      </c>
      <c r="E795" s="197" t="s">
        <v>1070</v>
      </c>
      <c r="F795" s="197" t="s">
        <v>1071</v>
      </c>
      <c r="G795" s="184"/>
      <c r="H795" s="184"/>
      <c r="I795" s="187"/>
      <c r="J795" s="198">
        <f>BK795</f>
        <v>0</v>
      </c>
      <c r="K795" s="184"/>
      <c r="L795" s="189"/>
      <c r="M795" s="190"/>
      <c r="N795" s="191"/>
      <c r="O795" s="191"/>
      <c r="P795" s="192">
        <f>SUM(P796:P820)</f>
        <v>0</v>
      </c>
      <c r="Q795" s="191"/>
      <c r="R795" s="192">
        <f>SUM(R796:R820)</f>
        <v>5.3898510799999997</v>
      </c>
      <c r="S795" s="191"/>
      <c r="T795" s="193">
        <f>SUM(T796:T820)</f>
        <v>1.3779299999999999</v>
      </c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R795" s="194" t="s">
        <v>131</v>
      </c>
      <c r="AT795" s="195" t="s">
        <v>71</v>
      </c>
      <c r="AU795" s="195" t="s">
        <v>77</v>
      </c>
      <c r="AY795" s="194" t="s">
        <v>123</v>
      </c>
      <c r="BK795" s="196">
        <f>SUM(BK796:BK820)</f>
        <v>0</v>
      </c>
    </row>
    <row r="796" s="2" customFormat="1" ht="33" customHeight="1">
      <c r="A796" s="40"/>
      <c r="B796" s="41"/>
      <c r="C796" s="199" t="s">
        <v>1072</v>
      </c>
      <c r="D796" s="199" t="s">
        <v>125</v>
      </c>
      <c r="E796" s="200" t="s">
        <v>1073</v>
      </c>
      <c r="F796" s="201" t="s">
        <v>1074</v>
      </c>
      <c r="G796" s="202" t="s">
        <v>128</v>
      </c>
      <c r="H796" s="203">
        <v>91.861999999999995</v>
      </c>
      <c r="I796" s="204"/>
      <c r="J796" s="205">
        <f>ROUND(I796*H796,2)</f>
        <v>0</v>
      </c>
      <c r="K796" s="201" t="s">
        <v>249</v>
      </c>
      <c r="L796" s="46"/>
      <c r="M796" s="206" t="s">
        <v>19</v>
      </c>
      <c r="N796" s="207" t="s">
        <v>44</v>
      </c>
      <c r="O796" s="86"/>
      <c r="P796" s="208">
        <f>O796*H796</f>
        <v>0</v>
      </c>
      <c r="Q796" s="208">
        <v>0</v>
      </c>
      <c r="R796" s="208">
        <f>Q796*H796</f>
        <v>0</v>
      </c>
      <c r="S796" s="208">
        <v>0.014999999999999999</v>
      </c>
      <c r="T796" s="209">
        <f>S796*H796</f>
        <v>1.3779299999999999</v>
      </c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R796" s="210" t="s">
        <v>222</v>
      </c>
      <c r="AT796" s="210" t="s">
        <v>125</v>
      </c>
      <c r="AU796" s="210" t="s">
        <v>131</v>
      </c>
      <c r="AY796" s="19" t="s">
        <v>123</v>
      </c>
      <c r="BE796" s="211">
        <f>IF(N796="základní",J796,0)</f>
        <v>0</v>
      </c>
      <c r="BF796" s="211">
        <f>IF(N796="snížená",J796,0)</f>
        <v>0</v>
      </c>
      <c r="BG796" s="211">
        <f>IF(N796="zákl. přenesená",J796,0)</f>
        <v>0</v>
      </c>
      <c r="BH796" s="211">
        <f>IF(N796="sníž. přenesená",J796,0)</f>
        <v>0</v>
      </c>
      <c r="BI796" s="211">
        <f>IF(N796="nulová",J796,0)</f>
        <v>0</v>
      </c>
      <c r="BJ796" s="19" t="s">
        <v>131</v>
      </c>
      <c r="BK796" s="211">
        <f>ROUND(I796*H796,2)</f>
        <v>0</v>
      </c>
      <c r="BL796" s="19" t="s">
        <v>222</v>
      </c>
      <c r="BM796" s="210" t="s">
        <v>1075</v>
      </c>
    </row>
    <row r="797" s="2" customFormat="1">
      <c r="A797" s="40"/>
      <c r="B797" s="41"/>
      <c r="C797" s="42"/>
      <c r="D797" s="212" t="s">
        <v>133</v>
      </c>
      <c r="E797" s="42"/>
      <c r="F797" s="213" t="s">
        <v>1076</v>
      </c>
      <c r="G797" s="42"/>
      <c r="H797" s="42"/>
      <c r="I797" s="214"/>
      <c r="J797" s="42"/>
      <c r="K797" s="42"/>
      <c r="L797" s="46"/>
      <c r="M797" s="215"/>
      <c r="N797" s="216"/>
      <c r="O797" s="86"/>
      <c r="P797" s="86"/>
      <c r="Q797" s="86"/>
      <c r="R797" s="86"/>
      <c r="S797" s="86"/>
      <c r="T797" s="87"/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T797" s="19" t="s">
        <v>133</v>
      </c>
      <c r="AU797" s="19" t="s">
        <v>131</v>
      </c>
    </row>
    <row r="798" s="14" customFormat="1">
      <c r="A798" s="14"/>
      <c r="B798" s="228"/>
      <c r="C798" s="229"/>
      <c r="D798" s="219" t="s">
        <v>135</v>
      </c>
      <c r="E798" s="230" t="s">
        <v>19</v>
      </c>
      <c r="F798" s="231" t="s">
        <v>1077</v>
      </c>
      <c r="G798" s="229"/>
      <c r="H798" s="232">
        <v>66.462999999999994</v>
      </c>
      <c r="I798" s="233"/>
      <c r="J798" s="229"/>
      <c r="K798" s="229"/>
      <c r="L798" s="234"/>
      <c r="M798" s="235"/>
      <c r="N798" s="236"/>
      <c r="O798" s="236"/>
      <c r="P798" s="236"/>
      <c r="Q798" s="236"/>
      <c r="R798" s="236"/>
      <c r="S798" s="236"/>
      <c r="T798" s="237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38" t="s">
        <v>135</v>
      </c>
      <c r="AU798" s="238" t="s">
        <v>131</v>
      </c>
      <c r="AV798" s="14" t="s">
        <v>131</v>
      </c>
      <c r="AW798" s="14" t="s">
        <v>33</v>
      </c>
      <c r="AX798" s="14" t="s">
        <v>72</v>
      </c>
      <c r="AY798" s="238" t="s">
        <v>123</v>
      </c>
    </row>
    <row r="799" s="14" customFormat="1">
      <c r="A799" s="14"/>
      <c r="B799" s="228"/>
      <c r="C799" s="229"/>
      <c r="D799" s="219" t="s">
        <v>135</v>
      </c>
      <c r="E799" s="230" t="s">
        <v>19</v>
      </c>
      <c r="F799" s="231" t="s">
        <v>1078</v>
      </c>
      <c r="G799" s="229"/>
      <c r="H799" s="232">
        <v>15.391</v>
      </c>
      <c r="I799" s="233"/>
      <c r="J799" s="229"/>
      <c r="K799" s="229"/>
      <c r="L799" s="234"/>
      <c r="M799" s="235"/>
      <c r="N799" s="236"/>
      <c r="O799" s="236"/>
      <c r="P799" s="236"/>
      <c r="Q799" s="236"/>
      <c r="R799" s="236"/>
      <c r="S799" s="236"/>
      <c r="T799" s="237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38" t="s">
        <v>135</v>
      </c>
      <c r="AU799" s="238" t="s">
        <v>131</v>
      </c>
      <c r="AV799" s="14" t="s">
        <v>131</v>
      </c>
      <c r="AW799" s="14" t="s">
        <v>33</v>
      </c>
      <c r="AX799" s="14" t="s">
        <v>72</v>
      </c>
      <c r="AY799" s="238" t="s">
        <v>123</v>
      </c>
    </row>
    <row r="800" s="14" customFormat="1">
      <c r="A800" s="14"/>
      <c r="B800" s="228"/>
      <c r="C800" s="229"/>
      <c r="D800" s="219" t="s">
        <v>135</v>
      </c>
      <c r="E800" s="230" t="s">
        <v>19</v>
      </c>
      <c r="F800" s="231" t="s">
        <v>1079</v>
      </c>
      <c r="G800" s="229"/>
      <c r="H800" s="232">
        <v>10.007999999999999</v>
      </c>
      <c r="I800" s="233"/>
      <c r="J800" s="229"/>
      <c r="K800" s="229"/>
      <c r="L800" s="234"/>
      <c r="M800" s="235"/>
      <c r="N800" s="236"/>
      <c r="O800" s="236"/>
      <c r="P800" s="236"/>
      <c r="Q800" s="236"/>
      <c r="R800" s="236"/>
      <c r="S800" s="236"/>
      <c r="T800" s="237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38" t="s">
        <v>135</v>
      </c>
      <c r="AU800" s="238" t="s">
        <v>131</v>
      </c>
      <c r="AV800" s="14" t="s">
        <v>131</v>
      </c>
      <c r="AW800" s="14" t="s">
        <v>33</v>
      </c>
      <c r="AX800" s="14" t="s">
        <v>72</v>
      </c>
      <c r="AY800" s="238" t="s">
        <v>123</v>
      </c>
    </row>
    <row r="801" s="15" customFormat="1">
      <c r="A801" s="15"/>
      <c r="B801" s="239"/>
      <c r="C801" s="240"/>
      <c r="D801" s="219" t="s">
        <v>135</v>
      </c>
      <c r="E801" s="241" t="s">
        <v>19</v>
      </c>
      <c r="F801" s="242" t="s">
        <v>140</v>
      </c>
      <c r="G801" s="240"/>
      <c r="H801" s="243">
        <v>91.861999999999995</v>
      </c>
      <c r="I801" s="244"/>
      <c r="J801" s="240"/>
      <c r="K801" s="240"/>
      <c r="L801" s="245"/>
      <c r="M801" s="246"/>
      <c r="N801" s="247"/>
      <c r="O801" s="247"/>
      <c r="P801" s="247"/>
      <c r="Q801" s="247"/>
      <c r="R801" s="247"/>
      <c r="S801" s="247"/>
      <c r="T801" s="248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T801" s="249" t="s">
        <v>135</v>
      </c>
      <c r="AU801" s="249" t="s">
        <v>131</v>
      </c>
      <c r="AV801" s="15" t="s">
        <v>130</v>
      </c>
      <c r="AW801" s="15" t="s">
        <v>33</v>
      </c>
      <c r="AX801" s="15" t="s">
        <v>77</v>
      </c>
      <c r="AY801" s="249" t="s">
        <v>123</v>
      </c>
    </row>
    <row r="802" s="2" customFormat="1" ht="16.5" customHeight="1">
      <c r="A802" s="40"/>
      <c r="B802" s="41"/>
      <c r="C802" s="199" t="s">
        <v>1080</v>
      </c>
      <c r="D802" s="199" t="s">
        <v>125</v>
      </c>
      <c r="E802" s="200" t="s">
        <v>1081</v>
      </c>
      <c r="F802" s="201" t="s">
        <v>1082</v>
      </c>
      <c r="G802" s="202" t="s">
        <v>153</v>
      </c>
      <c r="H802" s="203">
        <v>1.5640000000000001</v>
      </c>
      <c r="I802" s="204"/>
      <c r="J802" s="205">
        <f>ROUND(I802*H802,2)</f>
        <v>0</v>
      </c>
      <c r="K802" s="201" t="s">
        <v>249</v>
      </c>
      <c r="L802" s="46"/>
      <c r="M802" s="206" t="s">
        <v>19</v>
      </c>
      <c r="N802" s="207" t="s">
        <v>44</v>
      </c>
      <c r="O802" s="86"/>
      <c r="P802" s="208">
        <f>O802*H802</f>
        <v>0</v>
      </c>
      <c r="Q802" s="208">
        <v>0</v>
      </c>
      <c r="R802" s="208">
        <f>Q802*H802</f>
        <v>0</v>
      </c>
      <c r="S802" s="208">
        <v>0</v>
      </c>
      <c r="T802" s="209">
        <f>S802*H802</f>
        <v>0</v>
      </c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R802" s="210" t="s">
        <v>222</v>
      </c>
      <c r="AT802" s="210" t="s">
        <v>125</v>
      </c>
      <c r="AU802" s="210" t="s">
        <v>131</v>
      </c>
      <c r="AY802" s="19" t="s">
        <v>123</v>
      </c>
      <c r="BE802" s="211">
        <f>IF(N802="základní",J802,0)</f>
        <v>0</v>
      </c>
      <c r="BF802" s="211">
        <f>IF(N802="snížená",J802,0)</f>
        <v>0</v>
      </c>
      <c r="BG802" s="211">
        <f>IF(N802="zákl. přenesená",J802,0)</f>
        <v>0</v>
      </c>
      <c r="BH802" s="211">
        <f>IF(N802="sníž. přenesená",J802,0)</f>
        <v>0</v>
      </c>
      <c r="BI802" s="211">
        <f>IF(N802="nulová",J802,0)</f>
        <v>0</v>
      </c>
      <c r="BJ802" s="19" t="s">
        <v>131</v>
      </c>
      <c r="BK802" s="211">
        <f>ROUND(I802*H802,2)</f>
        <v>0</v>
      </c>
      <c r="BL802" s="19" t="s">
        <v>222</v>
      </c>
      <c r="BM802" s="210" t="s">
        <v>1083</v>
      </c>
    </row>
    <row r="803" s="2" customFormat="1">
      <c r="A803" s="40"/>
      <c r="B803" s="41"/>
      <c r="C803" s="42"/>
      <c r="D803" s="212" t="s">
        <v>133</v>
      </c>
      <c r="E803" s="42"/>
      <c r="F803" s="213" t="s">
        <v>1084</v>
      </c>
      <c r="G803" s="42"/>
      <c r="H803" s="42"/>
      <c r="I803" s="214"/>
      <c r="J803" s="42"/>
      <c r="K803" s="42"/>
      <c r="L803" s="46"/>
      <c r="M803" s="215"/>
      <c r="N803" s="216"/>
      <c r="O803" s="86"/>
      <c r="P803" s="86"/>
      <c r="Q803" s="86"/>
      <c r="R803" s="86"/>
      <c r="S803" s="86"/>
      <c r="T803" s="87"/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T803" s="19" t="s">
        <v>133</v>
      </c>
      <c r="AU803" s="19" t="s">
        <v>131</v>
      </c>
    </row>
    <row r="804" s="2" customFormat="1" ht="24.15" customHeight="1">
      <c r="A804" s="40"/>
      <c r="B804" s="41"/>
      <c r="C804" s="199" t="s">
        <v>1085</v>
      </c>
      <c r="D804" s="199" t="s">
        <v>125</v>
      </c>
      <c r="E804" s="200" t="s">
        <v>1086</v>
      </c>
      <c r="F804" s="201" t="s">
        <v>1087</v>
      </c>
      <c r="G804" s="202" t="s">
        <v>128</v>
      </c>
      <c r="H804" s="203">
        <v>78.194000000000003</v>
      </c>
      <c r="I804" s="204"/>
      <c r="J804" s="205">
        <f>ROUND(I804*H804,2)</f>
        <v>0</v>
      </c>
      <c r="K804" s="201" t="s">
        <v>249</v>
      </c>
      <c r="L804" s="46"/>
      <c r="M804" s="206" t="s">
        <v>19</v>
      </c>
      <c r="N804" s="207" t="s">
        <v>44</v>
      </c>
      <c r="O804" s="86"/>
      <c r="P804" s="208">
        <f>O804*H804</f>
        <v>0</v>
      </c>
      <c r="Q804" s="208">
        <v>0</v>
      </c>
      <c r="R804" s="208">
        <f>Q804*H804</f>
        <v>0</v>
      </c>
      <c r="S804" s="208">
        <v>0</v>
      </c>
      <c r="T804" s="209">
        <f>S804*H804</f>
        <v>0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10" t="s">
        <v>222</v>
      </c>
      <c r="AT804" s="210" t="s">
        <v>125</v>
      </c>
      <c r="AU804" s="210" t="s">
        <v>131</v>
      </c>
      <c r="AY804" s="19" t="s">
        <v>123</v>
      </c>
      <c r="BE804" s="211">
        <f>IF(N804="základní",J804,0)</f>
        <v>0</v>
      </c>
      <c r="BF804" s="211">
        <f>IF(N804="snížená",J804,0)</f>
        <v>0</v>
      </c>
      <c r="BG804" s="211">
        <f>IF(N804="zákl. přenesená",J804,0)</f>
        <v>0</v>
      </c>
      <c r="BH804" s="211">
        <f>IF(N804="sníž. přenesená",J804,0)</f>
        <v>0</v>
      </c>
      <c r="BI804" s="211">
        <f>IF(N804="nulová",J804,0)</f>
        <v>0</v>
      </c>
      <c r="BJ804" s="19" t="s">
        <v>131</v>
      </c>
      <c r="BK804" s="211">
        <f>ROUND(I804*H804,2)</f>
        <v>0</v>
      </c>
      <c r="BL804" s="19" t="s">
        <v>222</v>
      </c>
      <c r="BM804" s="210" t="s">
        <v>1088</v>
      </c>
    </row>
    <row r="805" s="2" customFormat="1">
      <c r="A805" s="40"/>
      <c r="B805" s="41"/>
      <c r="C805" s="42"/>
      <c r="D805" s="212" t="s">
        <v>133</v>
      </c>
      <c r="E805" s="42"/>
      <c r="F805" s="213" t="s">
        <v>1089</v>
      </c>
      <c r="G805" s="42"/>
      <c r="H805" s="42"/>
      <c r="I805" s="214"/>
      <c r="J805" s="42"/>
      <c r="K805" s="42"/>
      <c r="L805" s="46"/>
      <c r="M805" s="215"/>
      <c r="N805" s="216"/>
      <c r="O805" s="86"/>
      <c r="P805" s="86"/>
      <c r="Q805" s="86"/>
      <c r="R805" s="86"/>
      <c r="S805" s="86"/>
      <c r="T805" s="87"/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T805" s="19" t="s">
        <v>133</v>
      </c>
      <c r="AU805" s="19" t="s">
        <v>131</v>
      </c>
    </row>
    <row r="806" s="14" customFormat="1">
      <c r="A806" s="14"/>
      <c r="B806" s="228"/>
      <c r="C806" s="229"/>
      <c r="D806" s="219" t="s">
        <v>135</v>
      </c>
      <c r="E806" s="230" t="s">
        <v>19</v>
      </c>
      <c r="F806" s="231" t="s">
        <v>1090</v>
      </c>
      <c r="G806" s="229"/>
      <c r="H806" s="232">
        <v>53.494</v>
      </c>
      <c r="I806" s="233"/>
      <c r="J806" s="229"/>
      <c r="K806" s="229"/>
      <c r="L806" s="234"/>
      <c r="M806" s="235"/>
      <c r="N806" s="236"/>
      <c r="O806" s="236"/>
      <c r="P806" s="236"/>
      <c r="Q806" s="236"/>
      <c r="R806" s="236"/>
      <c r="S806" s="236"/>
      <c r="T806" s="237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38" t="s">
        <v>135</v>
      </c>
      <c r="AU806" s="238" t="s">
        <v>131</v>
      </c>
      <c r="AV806" s="14" t="s">
        <v>131</v>
      </c>
      <c r="AW806" s="14" t="s">
        <v>33</v>
      </c>
      <c r="AX806" s="14" t="s">
        <v>72</v>
      </c>
      <c r="AY806" s="238" t="s">
        <v>123</v>
      </c>
    </row>
    <row r="807" s="14" customFormat="1">
      <c r="A807" s="14"/>
      <c r="B807" s="228"/>
      <c r="C807" s="229"/>
      <c r="D807" s="219" t="s">
        <v>135</v>
      </c>
      <c r="E807" s="230" t="s">
        <v>19</v>
      </c>
      <c r="F807" s="231" t="s">
        <v>1091</v>
      </c>
      <c r="G807" s="229"/>
      <c r="H807" s="232">
        <v>14.692</v>
      </c>
      <c r="I807" s="233"/>
      <c r="J807" s="229"/>
      <c r="K807" s="229"/>
      <c r="L807" s="234"/>
      <c r="M807" s="235"/>
      <c r="N807" s="236"/>
      <c r="O807" s="236"/>
      <c r="P807" s="236"/>
      <c r="Q807" s="236"/>
      <c r="R807" s="236"/>
      <c r="S807" s="236"/>
      <c r="T807" s="237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38" t="s">
        <v>135</v>
      </c>
      <c r="AU807" s="238" t="s">
        <v>131</v>
      </c>
      <c r="AV807" s="14" t="s">
        <v>131</v>
      </c>
      <c r="AW807" s="14" t="s">
        <v>33</v>
      </c>
      <c r="AX807" s="14" t="s">
        <v>72</v>
      </c>
      <c r="AY807" s="238" t="s">
        <v>123</v>
      </c>
    </row>
    <row r="808" s="14" customFormat="1">
      <c r="A808" s="14"/>
      <c r="B808" s="228"/>
      <c r="C808" s="229"/>
      <c r="D808" s="219" t="s">
        <v>135</v>
      </c>
      <c r="E808" s="230" t="s">
        <v>19</v>
      </c>
      <c r="F808" s="231" t="s">
        <v>1079</v>
      </c>
      <c r="G808" s="229"/>
      <c r="H808" s="232">
        <v>10.007999999999999</v>
      </c>
      <c r="I808" s="233"/>
      <c r="J808" s="229"/>
      <c r="K808" s="229"/>
      <c r="L808" s="234"/>
      <c r="M808" s="235"/>
      <c r="N808" s="236"/>
      <c r="O808" s="236"/>
      <c r="P808" s="236"/>
      <c r="Q808" s="236"/>
      <c r="R808" s="236"/>
      <c r="S808" s="236"/>
      <c r="T808" s="237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38" t="s">
        <v>135</v>
      </c>
      <c r="AU808" s="238" t="s">
        <v>131</v>
      </c>
      <c r="AV808" s="14" t="s">
        <v>131</v>
      </c>
      <c r="AW808" s="14" t="s">
        <v>33</v>
      </c>
      <c r="AX808" s="14" t="s">
        <v>72</v>
      </c>
      <c r="AY808" s="238" t="s">
        <v>123</v>
      </c>
    </row>
    <row r="809" s="15" customFormat="1">
      <c r="A809" s="15"/>
      <c r="B809" s="239"/>
      <c r="C809" s="240"/>
      <c r="D809" s="219" t="s">
        <v>135</v>
      </c>
      <c r="E809" s="241" t="s">
        <v>19</v>
      </c>
      <c r="F809" s="242" t="s">
        <v>140</v>
      </c>
      <c r="G809" s="240"/>
      <c r="H809" s="243">
        <v>78.194000000000003</v>
      </c>
      <c r="I809" s="244"/>
      <c r="J809" s="240"/>
      <c r="K809" s="240"/>
      <c r="L809" s="245"/>
      <c r="M809" s="246"/>
      <c r="N809" s="247"/>
      <c r="O809" s="247"/>
      <c r="P809" s="247"/>
      <c r="Q809" s="247"/>
      <c r="R809" s="247"/>
      <c r="S809" s="247"/>
      <c r="T809" s="248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49" t="s">
        <v>135</v>
      </c>
      <c r="AU809" s="249" t="s">
        <v>131</v>
      </c>
      <c r="AV809" s="15" t="s">
        <v>130</v>
      </c>
      <c r="AW809" s="15" t="s">
        <v>33</v>
      </c>
      <c r="AX809" s="15" t="s">
        <v>77</v>
      </c>
      <c r="AY809" s="249" t="s">
        <v>123</v>
      </c>
    </row>
    <row r="810" s="2" customFormat="1" ht="16.5" customHeight="1">
      <c r="A810" s="40"/>
      <c r="B810" s="41"/>
      <c r="C810" s="250" t="s">
        <v>1092</v>
      </c>
      <c r="D810" s="250" t="s">
        <v>202</v>
      </c>
      <c r="E810" s="251" t="s">
        <v>1093</v>
      </c>
      <c r="F810" s="252" t="s">
        <v>1094</v>
      </c>
      <c r="G810" s="253" t="s">
        <v>153</v>
      </c>
      <c r="H810" s="254">
        <v>1.7989999999999999</v>
      </c>
      <c r="I810" s="255"/>
      <c r="J810" s="256">
        <f>ROUND(I810*H810,2)</f>
        <v>0</v>
      </c>
      <c r="K810" s="252" t="s">
        <v>249</v>
      </c>
      <c r="L810" s="257"/>
      <c r="M810" s="258" t="s">
        <v>19</v>
      </c>
      <c r="N810" s="259" t="s">
        <v>44</v>
      </c>
      <c r="O810" s="86"/>
      <c r="P810" s="208">
        <f>O810*H810</f>
        <v>0</v>
      </c>
      <c r="Q810" s="208">
        <v>0.55000000000000004</v>
      </c>
      <c r="R810" s="208">
        <f>Q810*H810</f>
        <v>0.98945000000000005</v>
      </c>
      <c r="S810" s="208">
        <v>0</v>
      </c>
      <c r="T810" s="209">
        <f>S810*H810</f>
        <v>0</v>
      </c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R810" s="210" t="s">
        <v>328</v>
      </c>
      <c r="AT810" s="210" t="s">
        <v>202</v>
      </c>
      <c r="AU810" s="210" t="s">
        <v>131</v>
      </c>
      <c r="AY810" s="19" t="s">
        <v>123</v>
      </c>
      <c r="BE810" s="211">
        <f>IF(N810="základní",J810,0)</f>
        <v>0</v>
      </c>
      <c r="BF810" s="211">
        <f>IF(N810="snížená",J810,0)</f>
        <v>0</v>
      </c>
      <c r="BG810" s="211">
        <f>IF(N810="zákl. přenesená",J810,0)</f>
        <v>0</v>
      </c>
      <c r="BH810" s="211">
        <f>IF(N810="sníž. přenesená",J810,0)</f>
        <v>0</v>
      </c>
      <c r="BI810" s="211">
        <f>IF(N810="nulová",J810,0)</f>
        <v>0</v>
      </c>
      <c r="BJ810" s="19" t="s">
        <v>131</v>
      </c>
      <c r="BK810" s="211">
        <f>ROUND(I810*H810,2)</f>
        <v>0</v>
      </c>
      <c r="BL810" s="19" t="s">
        <v>222</v>
      </c>
      <c r="BM810" s="210" t="s">
        <v>1095</v>
      </c>
    </row>
    <row r="811" s="14" customFormat="1">
      <c r="A811" s="14"/>
      <c r="B811" s="228"/>
      <c r="C811" s="229"/>
      <c r="D811" s="219" t="s">
        <v>135</v>
      </c>
      <c r="E811" s="230" t="s">
        <v>19</v>
      </c>
      <c r="F811" s="231" t="s">
        <v>1096</v>
      </c>
      <c r="G811" s="229"/>
      <c r="H811" s="232">
        <v>1.5640000000000001</v>
      </c>
      <c r="I811" s="233"/>
      <c r="J811" s="229"/>
      <c r="K811" s="229"/>
      <c r="L811" s="234"/>
      <c r="M811" s="235"/>
      <c r="N811" s="236"/>
      <c r="O811" s="236"/>
      <c r="P811" s="236"/>
      <c r="Q811" s="236"/>
      <c r="R811" s="236"/>
      <c r="S811" s="236"/>
      <c r="T811" s="237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38" t="s">
        <v>135</v>
      </c>
      <c r="AU811" s="238" t="s">
        <v>131</v>
      </c>
      <c r="AV811" s="14" t="s">
        <v>131</v>
      </c>
      <c r="AW811" s="14" t="s">
        <v>33</v>
      </c>
      <c r="AX811" s="14" t="s">
        <v>77</v>
      </c>
      <c r="AY811" s="238" t="s">
        <v>123</v>
      </c>
    </row>
    <row r="812" s="14" customFormat="1">
      <c r="A812" s="14"/>
      <c r="B812" s="228"/>
      <c r="C812" s="229"/>
      <c r="D812" s="219" t="s">
        <v>135</v>
      </c>
      <c r="E812" s="229"/>
      <c r="F812" s="231" t="s">
        <v>1097</v>
      </c>
      <c r="G812" s="229"/>
      <c r="H812" s="232">
        <v>1.7989999999999999</v>
      </c>
      <c r="I812" s="233"/>
      <c r="J812" s="229"/>
      <c r="K812" s="229"/>
      <c r="L812" s="234"/>
      <c r="M812" s="235"/>
      <c r="N812" s="236"/>
      <c r="O812" s="236"/>
      <c r="P812" s="236"/>
      <c r="Q812" s="236"/>
      <c r="R812" s="236"/>
      <c r="S812" s="236"/>
      <c r="T812" s="237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38" t="s">
        <v>135</v>
      </c>
      <c r="AU812" s="238" t="s">
        <v>131</v>
      </c>
      <c r="AV812" s="14" t="s">
        <v>131</v>
      </c>
      <c r="AW812" s="14" t="s">
        <v>4</v>
      </c>
      <c r="AX812" s="14" t="s">
        <v>77</v>
      </c>
      <c r="AY812" s="238" t="s">
        <v>123</v>
      </c>
    </row>
    <row r="813" s="2" customFormat="1" ht="21.75" customHeight="1">
      <c r="A813" s="40"/>
      <c r="B813" s="41"/>
      <c r="C813" s="199" t="s">
        <v>1098</v>
      </c>
      <c r="D813" s="199" t="s">
        <v>125</v>
      </c>
      <c r="E813" s="200" t="s">
        <v>1099</v>
      </c>
      <c r="F813" s="201" t="s">
        <v>1100</v>
      </c>
      <c r="G813" s="202" t="s">
        <v>153</v>
      </c>
      <c r="H813" s="203">
        <v>1.5640000000000001</v>
      </c>
      <c r="I813" s="204"/>
      <c r="J813" s="205">
        <f>ROUND(I813*H813,2)</f>
        <v>0</v>
      </c>
      <c r="K813" s="201" t="s">
        <v>249</v>
      </c>
      <c r="L813" s="46"/>
      <c r="M813" s="206" t="s">
        <v>19</v>
      </c>
      <c r="N813" s="207" t="s">
        <v>44</v>
      </c>
      <c r="O813" s="86"/>
      <c r="P813" s="208">
        <f>O813*H813</f>
        <v>0</v>
      </c>
      <c r="Q813" s="208">
        <v>0.023369999999999998</v>
      </c>
      <c r="R813" s="208">
        <f>Q813*H813</f>
        <v>0.036550680000000002</v>
      </c>
      <c r="S813" s="208">
        <v>0</v>
      </c>
      <c r="T813" s="209">
        <f>S813*H813</f>
        <v>0</v>
      </c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R813" s="210" t="s">
        <v>222</v>
      </c>
      <c r="AT813" s="210" t="s">
        <v>125</v>
      </c>
      <c r="AU813" s="210" t="s">
        <v>131</v>
      </c>
      <c r="AY813" s="19" t="s">
        <v>123</v>
      </c>
      <c r="BE813" s="211">
        <f>IF(N813="základní",J813,0)</f>
        <v>0</v>
      </c>
      <c r="BF813" s="211">
        <f>IF(N813="snížená",J813,0)</f>
        <v>0</v>
      </c>
      <c r="BG813" s="211">
        <f>IF(N813="zákl. přenesená",J813,0)</f>
        <v>0</v>
      </c>
      <c r="BH813" s="211">
        <f>IF(N813="sníž. přenesená",J813,0)</f>
        <v>0</v>
      </c>
      <c r="BI813" s="211">
        <f>IF(N813="nulová",J813,0)</f>
        <v>0</v>
      </c>
      <c r="BJ813" s="19" t="s">
        <v>131</v>
      </c>
      <c r="BK813" s="211">
        <f>ROUND(I813*H813,2)</f>
        <v>0</v>
      </c>
      <c r="BL813" s="19" t="s">
        <v>222</v>
      </c>
      <c r="BM813" s="210" t="s">
        <v>1101</v>
      </c>
    </row>
    <row r="814" s="2" customFormat="1">
      <c r="A814" s="40"/>
      <c r="B814" s="41"/>
      <c r="C814" s="42"/>
      <c r="D814" s="212" t="s">
        <v>133</v>
      </c>
      <c r="E814" s="42"/>
      <c r="F814" s="213" t="s">
        <v>1102</v>
      </c>
      <c r="G814" s="42"/>
      <c r="H814" s="42"/>
      <c r="I814" s="214"/>
      <c r="J814" s="42"/>
      <c r="K814" s="42"/>
      <c r="L814" s="46"/>
      <c r="M814" s="215"/>
      <c r="N814" s="216"/>
      <c r="O814" s="86"/>
      <c r="P814" s="86"/>
      <c r="Q814" s="86"/>
      <c r="R814" s="86"/>
      <c r="S814" s="86"/>
      <c r="T814" s="87"/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T814" s="19" t="s">
        <v>133</v>
      </c>
      <c r="AU814" s="19" t="s">
        <v>131</v>
      </c>
    </row>
    <row r="815" s="2" customFormat="1" ht="24.15" customHeight="1">
      <c r="A815" s="40"/>
      <c r="B815" s="41"/>
      <c r="C815" s="199" t="s">
        <v>1103</v>
      </c>
      <c r="D815" s="199" t="s">
        <v>125</v>
      </c>
      <c r="E815" s="200" t="s">
        <v>1104</v>
      </c>
      <c r="F815" s="201" t="s">
        <v>1105</v>
      </c>
      <c r="G815" s="202" t="s">
        <v>128</v>
      </c>
      <c r="H815" s="203">
        <v>385.83999999999998</v>
      </c>
      <c r="I815" s="204"/>
      <c r="J815" s="205">
        <f>ROUND(I815*H815,2)</f>
        <v>0</v>
      </c>
      <c r="K815" s="201" t="s">
        <v>249</v>
      </c>
      <c r="L815" s="46"/>
      <c r="M815" s="206" t="s">
        <v>19</v>
      </c>
      <c r="N815" s="207" t="s">
        <v>44</v>
      </c>
      <c r="O815" s="86"/>
      <c r="P815" s="208">
        <f>O815*H815</f>
        <v>0</v>
      </c>
      <c r="Q815" s="208">
        <v>0.011310000000000001</v>
      </c>
      <c r="R815" s="208">
        <f>Q815*H815</f>
        <v>4.3638503999999996</v>
      </c>
      <c r="S815" s="208">
        <v>0</v>
      </c>
      <c r="T815" s="209">
        <f>S815*H815</f>
        <v>0</v>
      </c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R815" s="210" t="s">
        <v>222</v>
      </c>
      <c r="AT815" s="210" t="s">
        <v>125</v>
      </c>
      <c r="AU815" s="210" t="s">
        <v>131</v>
      </c>
      <c r="AY815" s="19" t="s">
        <v>123</v>
      </c>
      <c r="BE815" s="211">
        <f>IF(N815="základní",J815,0)</f>
        <v>0</v>
      </c>
      <c r="BF815" s="211">
        <f>IF(N815="snížená",J815,0)</f>
        <v>0</v>
      </c>
      <c r="BG815" s="211">
        <f>IF(N815="zákl. přenesená",J815,0)</f>
        <v>0</v>
      </c>
      <c r="BH815" s="211">
        <f>IF(N815="sníž. přenesená",J815,0)</f>
        <v>0</v>
      </c>
      <c r="BI815" s="211">
        <f>IF(N815="nulová",J815,0)</f>
        <v>0</v>
      </c>
      <c r="BJ815" s="19" t="s">
        <v>131</v>
      </c>
      <c r="BK815" s="211">
        <f>ROUND(I815*H815,2)</f>
        <v>0</v>
      </c>
      <c r="BL815" s="19" t="s">
        <v>222</v>
      </c>
      <c r="BM815" s="210" t="s">
        <v>1106</v>
      </c>
    </row>
    <row r="816" s="2" customFormat="1">
      <c r="A816" s="40"/>
      <c r="B816" s="41"/>
      <c r="C816" s="42"/>
      <c r="D816" s="212" t="s">
        <v>133</v>
      </c>
      <c r="E816" s="42"/>
      <c r="F816" s="213" t="s">
        <v>1107</v>
      </c>
      <c r="G816" s="42"/>
      <c r="H816" s="42"/>
      <c r="I816" s="214"/>
      <c r="J816" s="42"/>
      <c r="K816" s="42"/>
      <c r="L816" s="46"/>
      <c r="M816" s="215"/>
      <c r="N816" s="216"/>
      <c r="O816" s="86"/>
      <c r="P816" s="86"/>
      <c r="Q816" s="86"/>
      <c r="R816" s="86"/>
      <c r="S816" s="86"/>
      <c r="T816" s="87"/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T816" s="19" t="s">
        <v>133</v>
      </c>
      <c r="AU816" s="19" t="s">
        <v>131</v>
      </c>
    </row>
    <row r="817" s="13" customFormat="1">
      <c r="A817" s="13"/>
      <c r="B817" s="217"/>
      <c r="C817" s="218"/>
      <c r="D817" s="219" t="s">
        <v>135</v>
      </c>
      <c r="E817" s="220" t="s">
        <v>19</v>
      </c>
      <c r="F817" s="221" t="s">
        <v>719</v>
      </c>
      <c r="G817" s="218"/>
      <c r="H817" s="220" t="s">
        <v>19</v>
      </c>
      <c r="I817" s="222"/>
      <c r="J817" s="218"/>
      <c r="K817" s="218"/>
      <c r="L817" s="223"/>
      <c r="M817" s="224"/>
      <c r="N817" s="225"/>
      <c r="O817" s="225"/>
      <c r="P817" s="225"/>
      <c r="Q817" s="225"/>
      <c r="R817" s="225"/>
      <c r="S817" s="225"/>
      <c r="T817" s="226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27" t="s">
        <v>135</v>
      </c>
      <c r="AU817" s="227" t="s">
        <v>131</v>
      </c>
      <c r="AV817" s="13" t="s">
        <v>77</v>
      </c>
      <c r="AW817" s="13" t="s">
        <v>33</v>
      </c>
      <c r="AX817" s="13" t="s">
        <v>72</v>
      </c>
      <c r="AY817" s="227" t="s">
        <v>123</v>
      </c>
    </row>
    <row r="818" s="14" customFormat="1">
      <c r="A818" s="14"/>
      <c r="B818" s="228"/>
      <c r="C818" s="229"/>
      <c r="D818" s="219" t="s">
        <v>135</v>
      </c>
      <c r="E818" s="230" t="s">
        <v>19</v>
      </c>
      <c r="F818" s="231" t="s">
        <v>720</v>
      </c>
      <c r="G818" s="229"/>
      <c r="H818" s="232">
        <v>385.83999999999998</v>
      </c>
      <c r="I818" s="233"/>
      <c r="J818" s="229"/>
      <c r="K818" s="229"/>
      <c r="L818" s="234"/>
      <c r="M818" s="235"/>
      <c r="N818" s="236"/>
      <c r="O818" s="236"/>
      <c r="P818" s="236"/>
      <c r="Q818" s="236"/>
      <c r="R818" s="236"/>
      <c r="S818" s="236"/>
      <c r="T818" s="237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38" t="s">
        <v>135</v>
      </c>
      <c r="AU818" s="238" t="s">
        <v>131</v>
      </c>
      <c r="AV818" s="14" t="s">
        <v>131</v>
      </c>
      <c r="AW818" s="14" t="s">
        <v>33</v>
      </c>
      <c r="AX818" s="14" t="s">
        <v>77</v>
      </c>
      <c r="AY818" s="238" t="s">
        <v>123</v>
      </c>
    </row>
    <row r="819" s="2" customFormat="1" ht="24.15" customHeight="1">
      <c r="A819" s="40"/>
      <c r="B819" s="41"/>
      <c r="C819" s="199" t="s">
        <v>1108</v>
      </c>
      <c r="D819" s="199" t="s">
        <v>125</v>
      </c>
      <c r="E819" s="200" t="s">
        <v>1109</v>
      </c>
      <c r="F819" s="201" t="s">
        <v>1110</v>
      </c>
      <c r="G819" s="202" t="s">
        <v>1011</v>
      </c>
      <c r="H819" s="272"/>
      <c r="I819" s="204"/>
      <c r="J819" s="205">
        <f>ROUND(I819*H819,2)</f>
        <v>0</v>
      </c>
      <c r="K819" s="201" t="s">
        <v>249</v>
      </c>
      <c r="L819" s="46"/>
      <c r="M819" s="206" t="s">
        <v>19</v>
      </c>
      <c r="N819" s="207" t="s">
        <v>44</v>
      </c>
      <c r="O819" s="86"/>
      <c r="P819" s="208">
        <f>O819*H819</f>
        <v>0</v>
      </c>
      <c r="Q819" s="208">
        <v>0</v>
      </c>
      <c r="R819" s="208">
        <f>Q819*H819</f>
        <v>0</v>
      </c>
      <c r="S819" s="208">
        <v>0</v>
      </c>
      <c r="T819" s="209">
        <f>S819*H819</f>
        <v>0</v>
      </c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R819" s="210" t="s">
        <v>222</v>
      </c>
      <c r="AT819" s="210" t="s">
        <v>125</v>
      </c>
      <c r="AU819" s="210" t="s">
        <v>131</v>
      </c>
      <c r="AY819" s="19" t="s">
        <v>123</v>
      </c>
      <c r="BE819" s="211">
        <f>IF(N819="základní",J819,0)</f>
        <v>0</v>
      </c>
      <c r="BF819" s="211">
        <f>IF(N819="snížená",J819,0)</f>
        <v>0</v>
      </c>
      <c r="BG819" s="211">
        <f>IF(N819="zákl. přenesená",J819,0)</f>
        <v>0</v>
      </c>
      <c r="BH819" s="211">
        <f>IF(N819="sníž. přenesená",J819,0)</f>
        <v>0</v>
      </c>
      <c r="BI819" s="211">
        <f>IF(N819="nulová",J819,0)</f>
        <v>0</v>
      </c>
      <c r="BJ819" s="19" t="s">
        <v>131</v>
      </c>
      <c r="BK819" s="211">
        <f>ROUND(I819*H819,2)</f>
        <v>0</v>
      </c>
      <c r="BL819" s="19" t="s">
        <v>222</v>
      </c>
      <c r="BM819" s="210" t="s">
        <v>1111</v>
      </c>
    </row>
    <row r="820" s="2" customFormat="1">
      <c r="A820" s="40"/>
      <c r="B820" s="41"/>
      <c r="C820" s="42"/>
      <c r="D820" s="212" t="s">
        <v>133</v>
      </c>
      <c r="E820" s="42"/>
      <c r="F820" s="213" t="s">
        <v>1112</v>
      </c>
      <c r="G820" s="42"/>
      <c r="H820" s="42"/>
      <c r="I820" s="214"/>
      <c r="J820" s="42"/>
      <c r="K820" s="42"/>
      <c r="L820" s="46"/>
      <c r="M820" s="215"/>
      <c r="N820" s="216"/>
      <c r="O820" s="86"/>
      <c r="P820" s="86"/>
      <c r="Q820" s="86"/>
      <c r="R820" s="86"/>
      <c r="S820" s="86"/>
      <c r="T820" s="87"/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T820" s="19" t="s">
        <v>133</v>
      </c>
      <c r="AU820" s="19" t="s">
        <v>131</v>
      </c>
    </row>
    <row r="821" s="12" customFormat="1" ht="22.8" customHeight="1">
      <c r="A821" s="12"/>
      <c r="B821" s="183"/>
      <c r="C821" s="184"/>
      <c r="D821" s="185" t="s">
        <v>71</v>
      </c>
      <c r="E821" s="197" t="s">
        <v>1113</v>
      </c>
      <c r="F821" s="197" t="s">
        <v>1114</v>
      </c>
      <c r="G821" s="184"/>
      <c r="H821" s="184"/>
      <c r="I821" s="187"/>
      <c r="J821" s="198">
        <f>BK821</f>
        <v>0</v>
      </c>
      <c r="K821" s="184"/>
      <c r="L821" s="189"/>
      <c r="M821" s="190"/>
      <c r="N821" s="191"/>
      <c r="O821" s="191"/>
      <c r="P821" s="192">
        <f>SUM(P822:P866)</f>
        <v>0</v>
      </c>
      <c r="Q821" s="191"/>
      <c r="R821" s="192">
        <f>SUM(R822:R866)</f>
        <v>1.1079192</v>
      </c>
      <c r="S821" s="191"/>
      <c r="T821" s="193">
        <f>SUM(T822:T866)</f>
        <v>1.1291454000000001</v>
      </c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R821" s="194" t="s">
        <v>131</v>
      </c>
      <c r="AT821" s="195" t="s">
        <v>71</v>
      </c>
      <c r="AU821" s="195" t="s">
        <v>77</v>
      </c>
      <c r="AY821" s="194" t="s">
        <v>123</v>
      </c>
      <c r="BK821" s="196">
        <f>SUM(BK822:BK866)</f>
        <v>0</v>
      </c>
    </row>
    <row r="822" s="2" customFormat="1" ht="16.5" customHeight="1">
      <c r="A822" s="40"/>
      <c r="B822" s="41"/>
      <c r="C822" s="199" t="s">
        <v>1115</v>
      </c>
      <c r="D822" s="199" t="s">
        <v>125</v>
      </c>
      <c r="E822" s="200" t="s">
        <v>1116</v>
      </c>
      <c r="F822" s="201" t="s">
        <v>1117</v>
      </c>
      <c r="G822" s="202" t="s">
        <v>128</v>
      </c>
      <c r="H822" s="203">
        <v>2.6099999999999999</v>
      </c>
      <c r="I822" s="204"/>
      <c r="J822" s="205">
        <f>ROUND(I822*H822,2)</f>
        <v>0</v>
      </c>
      <c r="K822" s="201" t="s">
        <v>249</v>
      </c>
      <c r="L822" s="46"/>
      <c r="M822" s="206" t="s">
        <v>19</v>
      </c>
      <c r="N822" s="207" t="s">
        <v>44</v>
      </c>
      <c r="O822" s="86"/>
      <c r="P822" s="208">
        <f>O822*H822</f>
        <v>0</v>
      </c>
      <c r="Q822" s="208">
        <v>0</v>
      </c>
      <c r="R822" s="208">
        <f>Q822*H822</f>
        <v>0</v>
      </c>
      <c r="S822" s="208">
        <v>0.00594</v>
      </c>
      <c r="T822" s="209">
        <f>S822*H822</f>
        <v>0.015503399999999999</v>
      </c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R822" s="210" t="s">
        <v>222</v>
      </c>
      <c r="AT822" s="210" t="s">
        <v>125</v>
      </c>
      <c r="AU822" s="210" t="s">
        <v>131</v>
      </c>
      <c r="AY822" s="19" t="s">
        <v>123</v>
      </c>
      <c r="BE822" s="211">
        <f>IF(N822="základní",J822,0)</f>
        <v>0</v>
      </c>
      <c r="BF822" s="211">
        <f>IF(N822="snížená",J822,0)</f>
        <v>0</v>
      </c>
      <c r="BG822" s="211">
        <f>IF(N822="zákl. přenesená",J822,0)</f>
        <v>0</v>
      </c>
      <c r="BH822" s="211">
        <f>IF(N822="sníž. přenesená",J822,0)</f>
        <v>0</v>
      </c>
      <c r="BI822" s="211">
        <f>IF(N822="nulová",J822,0)</f>
        <v>0</v>
      </c>
      <c r="BJ822" s="19" t="s">
        <v>131</v>
      </c>
      <c r="BK822" s="211">
        <f>ROUND(I822*H822,2)</f>
        <v>0</v>
      </c>
      <c r="BL822" s="19" t="s">
        <v>222</v>
      </c>
      <c r="BM822" s="210" t="s">
        <v>1118</v>
      </c>
    </row>
    <row r="823" s="2" customFormat="1">
      <c r="A823" s="40"/>
      <c r="B823" s="41"/>
      <c r="C823" s="42"/>
      <c r="D823" s="212" t="s">
        <v>133</v>
      </c>
      <c r="E823" s="42"/>
      <c r="F823" s="213" t="s">
        <v>1119</v>
      </c>
      <c r="G823" s="42"/>
      <c r="H823" s="42"/>
      <c r="I823" s="214"/>
      <c r="J823" s="42"/>
      <c r="K823" s="42"/>
      <c r="L823" s="46"/>
      <c r="M823" s="215"/>
      <c r="N823" s="216"/>
      <c r="O823" s="86"/>
      <c r="P823" s="86"/>
      <c r="Q823" s="86"/>
      <c r="R823" s="86"/>
      <c r="S823" s="86"/>
      <c r="T823" s="87"/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T823" s="19" t="s">
        <v>133</v>
      </c>
      <c r="AU823" s="19" t="s">
        <v>131</v>
      </c>
    </row>
    <row r="824" s="13" customFormat="1">
      <c r="A824" s="13"/>
      <c r="B824" s="217"/>
      <c r="C824" s="218"/>
      <c r="D824" s="219" t="s">
        <v>135</v>
      </c>
      <c r="E824" s="220" t="s">
        <v>19</v>
      </c>
      <c r="F824" s="221" t="s">
        <v>1120</v>
      </c>
      <c r="G824" s="218"/>
      <c r="H824" s="220" t="s">
        <v>19</v>
      </c>
      <c r="I824" s="222"/>
      <c r="J824" s="218"/>
      <c r="K824" s="218"/>
      <c r="L824" s="223"/>
      <c r="M824" s="224"/>
      <c r="N824" s="225"/>
      <c r="O824" s="225"/>
      <c r="P824" s="225"/>
      <c r="Q824" s="225"/>
      <c r="R824" s="225"/>
      <c r="S824" s="225"/>
      <c r="T824" s="226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27" t="s">
        <v>135</v>
      </c>
      <c r="AU824" s="227" t="s">
        <v>131</v>
      </c>
      <c r="AV824" s="13" t="s">
        <v>77</v>
      </c>
      <c r="AW824" s="13" t="s">
        <v>33</v>
      </c>
      <c r="AX824" s="13" t="s">
        <v>72</v>
      </c>
      <c r="AY824" s="227" t="s">
        <v>123</v>
      </c>
    </row>
    <row r="825" s="14" customFormat="1">
      <c r="A825" s="14"/>
      <c r="B825" s="228"/>
      <c r="C825" s="229"/>
      <c r="D825" s="219" t="s">
        <v>135</v>
      </c>
      <c r="E825" s="230" t="s">
        <v>19</v>
      </c>
      <c r="F825" s="231" t="s">
        <v>438</v>
      </c>
      <c r="G825" s="229"/>
      <c r="H825" s="232">
        <v>2.6099999999999999</v>
      </c>
      <c r="I825" s="233"/>
      <c r="J825" s="229"/>
      <c r="K825" s="229"/>
      <c r="L825" s="234"/>
      <c r="M825" s="235"/>
      <c r="N825" s="236"/>
      <c r="O825" s="236"/>
      <c r="P825" s="236"/>
      <c r="Q825" s="236"/>
      <c r="R825" s="236"/>
      <c r="S825" s="236"/>
      <c r="T825" s="237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38" t="s">
        <v>135</v>
      </c>
      <c r="AU825" s="238" t="s">
        <v>131</v>
      </c>
      <c r="AV825" s="14" t="s">
        <v>131</v>
      </c>
      <c r="AW825" s="14" t="s">
        <v>33</v>
      </c>
      <c r="AX825" s="14" t="s">
        <v>77</v>
      </c>
      <c r="AY825" s="238" t="s">
        <v>123</v>
      </c>
    </row>
    <row r="826" s="2" customFormat="1" ht="16.5" customHeight="1">
      <c r="A826" s="40"/>
      <c r="B826" s="41"/>
      <c r="C826" s="199" t="s">
        <v>1121</v>
      </c>
      <c r="D826" s="199" t="s">
        <v>125</v>
      </c>
      <c r="E826" s="200" t="s">
        <v>1122</v>
      </c>
      <c r="F826" s="201" t="s">
        <v>1123</v>
      </c>
      <c r="G826" s="202" t="s">
        <v>148</v>
      </c>
      <c r="H826" s="203">
        <v>114.59999999999999</v>
      </c>
      <c r="I826" s="204"/>
      <c r="J826" s="205">
        <f>ROUND(I826*H826,2)</f>
        <v>0</v>
      </c>
      <c r="K826" s="201" t="s">
        <v>249</v>
      </c>
      <c r="L826" s="46"/>
      <c r="M826" s="206" t="s">
        <v>19</v>
      </c>
      <c r="N826" s="207" t="s">
        <v>44</v>
      </c>
      <c r="O826" s="86"/>
      <c r="P826" s="208">
        <f>O826*H826</f>
        <v>0</v>
      </c>
      <c r="Q826" s="208">
        <v>0</v>
      </c>
      <c r="R826" s="208">
        <f>Q826*H826</f>
        <v>0</v>
      </c>
      <c r="S826" s="208">
        <v>0.00167</v>
      </c>
      <c r="T826" s="209">
        <f>S826*H826</f>
        <v>0.191382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10" t="s">
        <v>222</v>
      </c>
      <c r="AT826" s="210" t="s">
        <v>125</v>
      </c>
      <c r="AU826" s="210" t="s">
        <v>131</v>
      </c>
      <c r="AY826" s="19" t="s">
        <v>123</v>
      </c>
      <c r="BE826" s="211">
        <f>IF(N826="základní",J826,0)</f>
        <v>0</v>
      </c>
      <c r="BF826" s="211">
        <f>IF(N826="snížená",J826,0)</f>
        <v>0</v>
      </c>
      <c r="BG826" s="211">
        <f>IF(N826="zákl. přenesená",J826,0)</f>
        <v>0</v>
      </c>
      <c r="BH826" s="211">
        <f>IF(N826="sníž. přenesená",J826,0)</f>
        <v>0</v>
      </c>
      <c r="BI826" s="211">
        <f>IF(N826="nulová",J826,0)</f>
        <v>0</v>
      </c>
      <c r="BJ826" s="19" t="s">
        <v>131</v>
      </c>
      <c r="BK826" s="211">
        <f>ROUND(I826*H826,2)</f>
        <v>0</v>
      </c>
      <c r="BL826" s="19" t="s">
        <v>222</v>
      </c>
      <c r="BM826" s="210" t="s">
        <v>1124</v>
      </c>
    </row>
    <row r="827" s="2" customFormat="1">
      <c r="A827" s="40"/>
      <c r="B827" s="41"/>
      <c r="C827" s="42"/>
      <c r="D827" s="212" t="s">
        <v>133</v>
      </c>
      <c r="E827" s="42"/>
      <c r="F827" s="213" t="s">
        <v>1125</v>
      </c>
      <c r="G827" s="42"/>
      <c r="H827" s="42"/>
      <c r="I827" s="214"/>
      <c r="J827" s="42"/>
      <c r="K827" s="42"/>
      <c r="L827" s="46"/>
      <c r="M827" s="215"/>
      <c r="N827" s="216"/>
      <c r="O827" s="86"/>
      <c r="P827" s="86"/>
      <c r="Q827" s="86"/>
      <c r="R827" s="86"/>
      <c r="S827" s="86"/>
      <c r="T827" s="87"/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T827" s="19" t="s">
        <v>133</v>
      </c>
      <c r="AU827" s="19" t="s">
        <v>131</v>
      </c>
    </row>
    <row r="828" s="14" customFormat="1">
      <c r="A828" s="14"/>
      <c r="B828" s="228"/>
      <c r="C828" s="229"/>
      <c r="D828" s="219" t="s">
        <v>135</v>
      </c>
      <c r="E828" s="230" t="s">
        <v>19</v>
      </c>
      <c r="F828" s="231" t="s">
        <v>1126</v>
      </c>
      <c r="G828" s="229"/>
      <c r="H828" s="232">
        <v>114.59999999999999</v>
      </c>
      <c r="I828" s="233"/>
      <c r="J828" s="229"/>
      <c r="K828" s="229"/>
      <c r="L828" s="234"/>
      <c r="M828" s="235"/>
      <c r="N828" s="236"/>
      <c r="O828" s="236"/>
      <c r="P828" s="236"/>
      <c r="Q828" s="236"/>
      <c r="R828" s="236"/>
      <c r="S828" s="236"/>
      <c r="T828" s="237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38" t="s">
        <v>135</v>
      </c>
      <c r="AU828" s="238" t="s">
        <v>131</v>
      </c>
      <c r="AV828" s="14" t="s">
        <v>131</v>
      </c>
      <c r="AW828" s="14" t="s">
        <v>33</v>
      </c>
      <c r="AX828" s="14" t="s">
        <v>77</v>
      </c>
      <c r="AY828" s="238" t="s">
        <v>123</v>
      </c>
    </row>
    <row r="829" s="2" customFormat="1" ht="16.5" customHeight="1">
      <c r="A829" s="40"/>
      <c r="B829" s="41"/>
      <c r="C829" s="199" t="s">
        <v>1127</v>
      </c>
      <c r="D829" s="199" t="s">
        <v>125</v>
      </c>
      <c r="E829" s="200" t="s">
        <v>1128</v>
      </c>
      <c r="F829" s="201" t="s">
        <v>1129</v>
      </c>
      <c r="G829" s="202" t="s">
        <v>148</v>
      </c>
      <c r="H829" s="203">
        <v>6.4000000000000004</v>
      </c>
      <c r="I829" s="204"/>
      <c r="J829" s="205">
        <f>ROUND(I829*H829,2)</f>
        <v>0</v>
      </c>
      <c r="K829" s="201" t="s">
        <v>249</v>
      </c>
      <c r="L829" s="46"/>
      <c r="M829" s="206" t="s">
        <v>19</v>
      </c>
      <c r="N829" s="207" t="s">
        <v>44</v>
      </c>
      <c r="O829" s="86"/>
      <c r="P829" s="208">
        <f>O829*H829</f>
        <v>0</v>
      </c>
      <c r="Q829" s="208">
        <v>0</v>
      </c>
      <c r="R829" s="208">
        <f>Q829*H829</f>
        <v>0</v>
      </c>
      <c r="S829" s="208">
        <v>0.0022300000000000002</v>
      </c>
      <c r="T829" s="209">
        <f>S829*H829</f>
        <v>0.014272000000000002</v>
      </c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R829" s="210" t="s">
        <v>222</v>
      </c>
      <c r="AT829" s="210" t="s">
        <v>125</v>
      </c>
      <c r="AU829" s="210" t="s">
        <v>131</v>
      </c>
      <c r="AY829" s="19" t="s">
        <v>123</v>
      </c>
      <c r="BE829" s="211">
        <f>IF(N829="základní",J829,0)</f>
        <v>0</v>
      </c>
      <c r="BF829" s="211">
        <f>IF(N829="snížená",J829,0)</f>
        <v>0</v>
      </c>
      <c r="BG829" s="211">
        <f>IF(N829="zákl. přenesená",J829,0)</f>
        <v>0</v>
      </c>
      <c r="BH829" s="211">
        <f>IF(N829="sníž. přenesená",J829,0)</f>
        <v>0</v>
      </c>
      <c r="BI829" s="211">
        <f>IF(N829="nulová",J829,0)</f>
        <v>0</v>
      </c>
      <c r="BJ829" s="19" t="s">
        <v>131</v>
      </c>
      <c r="BK829" s="211">
        <f>ROUND(I829*H829,2)</f>
        <v>0</v>
      </c>
      <c r="BL829" s="19" t="s">
        <v>222</v>
      </c>
      <c r="BM829" s="210" t="s">
        <v>1130</v>
      </c>
    </row>
    <row r="830" s="2" customFormat="1">
      <c r="A830" s="40"/>
      <c r="B830" s="41"/>
      <c r="C830" s="42"/>
      <c r="D830" s="212" t="s">
        <v>133</v>
      </c>
      <c r="E830" s="42"/>
      <c r="F830" s="213" t="s">
        <v>1131</v>
      </c>
      <c r="G830" s="42"/>
      <c r="H830" s="42"/>
      <c r="I830" s="214"/>
      <c r="J830" s="42"/>
      <c r="K830" s="42"/>
      <c r="L830" s="46"/>
      <c r="M830" s="215"/>
      <c r="N830" s="216"/>
      <c r="O830" s="86"/>
      <c r="P830" s="86"/>
      <c r="Q830" s="86"/>
      <c r="R830" s="86"/>
      <c r="S830" s="86"/>
      <c r="T830" s="87"/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T830" s="19" t="s">
        <v>133</v>
      </c>
      <c r="AU830" s="19" t="s">
        <v>131</v>
      </c>
    </row>
    <row r="831" s="13" customFormat="1">
      <c r="A831" s="13"/>
      <c r="B831" s="217"/>
      <c r="C831" s="218"/>
      <c r="D831" s="219" t="s">
        <v>135</v>
      </c>
      <c r="E831" s="220" t="s">
        <v>19</v>
      </c>
      <c r="F831" s="221" t="s">
        <v>1132</v>
      </c>
      <c r="G831" s="218"/>
      <c r="H831" s="220" t="s">
        <v>19</v>
      </c>
      <c r="I831" s="222"/>
      <c r="J831" s="218"/>
      <c r="K831" s="218"/>
      <c r="L831" s="223"/>
      <c r="M831" s="224"/>
      <c r="N831" s="225"/>
      <c r="O831" s="225"/>
      <c r="P831" s="225"/>
      <c r="Q831" s="225"/>
      <c r="R831" s="225"/>
      <c r="S831" s="225"/>
      <c r="T831" s="226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27" t="s">
        <v>135</v>
      </c>
      <c r="AU831" s="227" t="s">
        <v>131</v>
      </c>
      <c r="AV831" s="13" t="s">
        <v>77</v>
      </c>
      <c r="AW831" s="13" t="s">
        <v>33</v>
      </c>
      <c r="AX831" s="13" t="s">
        <v>72</v>
      </c>
      <c r="AY831" s="227" t="s">
        <v>123</v>
      </c>
    </row>
    <row r="832" s="14" customFormat="1">
      <c r="A832" s="14"/>
      <c r="B832" s="228"/>
      <c r="C832" s="229"/>
      <c r="D832" s="219" t="s">
        <v>135</v>
      </c>
      <c r="E832" s="230" t="s">
        <v>19</v>
      </c>
      <c r="F832" s="231" t="s">
        <v>1133</v>
      </c>
      <c r="G832" s="229"/>
      <c r="H832" s="232">
        <v>6.4000000000000004</v>
      </c>
      <c r="I832" s="233"/>
      <c r="J832" s="229"/>
      <c r="K832" s="229"/>
      <c r="L832" s="234"/>
      <c r="M832" s="235"/>
      <c r="N832" s="236"/>
      <c r="O832" s="236"/>
      <c r="P832" s="236"/>
      <c r="Q832" s="236"/>
      <c r="R832" s="236"/>
      <c r="S832" s="236"/>
      <c r="T832" s="237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38" t="s">
        <v>135</v>
      </c>
      <c r="AU832" s="238" t="s">
        <v>131</v>
      </c>
      <c r="AV832" s="14" t="s">
        <v>131</v>
      </c>
      <c r="AW832" s="14" t="s">
        <v>33</v>
      </c>
      <c r="AX832" s="14" t="s">
        <v>77</v>
      </c>
      <c r="AY832" s="238" t="s">
        <v>123</v>
      </c>
    </row>
    <row r="833" s="2" customFormat="1" ht="16.5" customHeight="1">
      <c r="A833" s="40"/>
      <c r="B833" s="41"/>
      <c r="C833" s="199" t="s">
        <v>1134</v>
      </c>
      <c r="D833" s="199" t="s">
        <v>125</v>
      </c>
      <c r="E833" s="200" t="s">
        <v>1135</v>
      </c>
      <c r="F833" s="201" t="s">
        <v>1136</v>
      </c>
      <c r="G833" s="202" t="s">
        <v>148</v>
      </c>
      <c r="H833" s="203">
        <v>2.8999999999999999</v>
      </c>
      <c r="I833" s="204"/>
      <c r="J833" s="205">
        <f>ROUND(I833*H833,2)</f>
        <v>0</v>
      </c>
      <c r="K833" s="201" t="s">
        <v>249</v>
      </c>
      <c r="L833" s="46"/>
      <c r="M833" s="206" t="s">
        <v>19</v>
      </c>
      <c r="N833" s="207" t="s">
        <v>44</v>
      </c>
      <c r="O833" s="86"/>
      <c r="P833" s="208">
        <f>O833*H833</f>
        <v>0</v>
      </c>
      <c r="Q833" s="208">
        <v>0</v>
      </c>
      <c r="R833" s="208">
        <f>Q833*H833</f>
        <v>0</v>
      </c>
      <c r="S833" s="208">
        <v>0.00175</v>
      </c>
      <c r="T833" s="209">
        <f>S833*H833</f>
        <v>0.0050749999999999997</v>
      </c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R833" s="210" t="s">
        <v>222</v>
      </c>
      <c r="AT833" s="210" t="s">
        <v>125</v>
      </c>
      <c r="AU833" s="210" t="s">
        <v>131</v>
      </c>
      <c r="AY833" s="19" t="s">
        <v>123</v>
      </c>
      <c r="BE833" s="211">
        <f>IF(N833="základní",J833,0)</f>
        <v>0</v>
      </c>
      <c r="BF833" s="211">
        <f>IF(N833="snížená",J833,0)</f>
        <v>0</v>
      </c>
      <c r="BG833" s="211">
        <f>IF(N833="zákl. přenesená",J833,0)</f>
        <v>0</v>
      </c>
      <c r="BH833" s="211">
        <f>IF(N833="sníž. přenesená",J833,0)</f>
        <v>0</v>
      </c>
      <c r="BI833" s="211">
        <f>IF(N833="nulová",J833,0)</f>
        <v>0</v>
      </c>
      <c r="BJ833" s="19" t="s">
        <v>131</v>
      </c>
      <c r="BK833" s="211">
        <f>ROUND(I833*H833,2)</f>
        <v>0</v>
      </c>
      <c r="BL833" s="19" t="s">
        <v>222</v>
      </c>
      <c r="BM833" s="210" t="s">
        <v>1137</v>
      </c>
    </row>
    <row r="834" s="2" customFormat="1">
      <c r="A834" s="40"/>
      <c r="B834" s="41"/>
      <c r="C834" s="42"/>
      <c r="D834" s="212" t="s">
        <v>133</v>
      </c>
      <c r="E834" s="42"/>
      <c r="F834" s="213" t="s">
        <v>1138</v>
      </c>
      <c r="G834" s="42"/>
      <c r="H834" s="42"/>
      <c r="I834" s="214"/>
      <c r="J834" s="42"/>
      <c r="K834" s="42"/>
      <c r="L834" s="46"/>
      <c r="M834" s="215"/>
      <c r="N834" s="216"/>
      <c r="O834" s="86"/>
      <c r="P834" s="86"/>
      <c r="Q834" s="86"/>
      <c r="R834" s="86"/>
      <c r="S834" s="86"/>
      <c r="T834" s="87"/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T834" s="19" t="s">
        <v>133</v>
      </c>
      <c r="AU834" s="19" t="s">
        <v>131</v>
      </c>
    </row>
    <row r="835" s="13" customFormat="1">
      <c r="A835" s="13"/>
      <c r="B835" s="217"/>
      <c r="C835" s="218"/>
      <c r="D835" s="219" t="s">
        <v>135</v>
      </c>
      <c r="E835" s="220" t="s">
        <v>19</v>
      </c>
      <c r="F835" s="221" t="s">
        <v>1120</v>
      </c>
      <c r="G835" s="218"/>
      <c r="H835" s="220" t="s">
        <v>19</v>
      </c>
      <c r="I835" s="222"/>
      <c r="J835" s="218"/>
      <c r="K835" s="218"/>
      <c r="L835" s="223"/>
      <c r="M835" s="224"/>
      <c r="N835" s="225"/>
      <c r="O835" s="225"/>
      <c r="P835" s="225"/>
      <c r="Q835" s="225"/>
      <c r="R835" s="225"/>
      <c r="S835" s="225"/>
      <c r="T835" s="226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27" t="s">
        <v>135</v>
      </c>
      <c r="AU835" s="227" t="s">
        <v>131</v>
      </c>
      <c r="AV835" s="13" t="s">
        <v>77</v>
      </c>
      <c r="AW835" s="13" t="s">
        <v>33</v>
      </c>
      <c r="AX835" s="13" t="s">
        <v>72</v>
      </c>
      <c r="AY835" s="227" t="s">
        <v>123</v>
      </c>
    </row>
    <row r="836" s="14" customFormat="1">
      <c r="A836" s="14"/>
      <c r="B836" s="228"/>
      <c r="C836" s="229"/>
      <c r="D836" s="219" t="s">
        <v>135</v>
      </c>
      <c r="E836" s="230" t="s">
        <v>19</v>
      </c>
      <c r="F836" s="231" t="s">
        <v>1139</v>
      </c>
      <c r="G836" s="229"/>
      <c r="H836" s="232">
        <v>2.8999999999999999</v>
      </c>
      <c r="I836" s="233"/>
      <c r="J836" s="229"/>
      <c r="K836" s="229"/>
      <c r="L836" s="234"/>
      <c r="M836" s="235"/>
      <c r="N836" s="236"/>
      <c r="O836" s="236"/>
      <c r="P836" s="236"/>
      <c r="Q836" s="236"/>
      <c r="R836" s="236"/>
      <c r="S836" s="236"/>
      <c r="T836" s="237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38" t="s">
        <v>135</v>
      </c>
      <c r="AU836" s="238" t="s">
        <v>131</v>
      </c>
      <c r="AV836" s="14" t="s">
        <v>131</v>
      </c>
      <c r="AW836" s="14" t="s">
        <v>33</v>
      </c>
      <c r="AX836" s="14" t="s">
        <v>77</v>
      </c>
      <c r="AY836" s="238" t="s">
        <v>123</v>
      </c>
    </row>
    <row r="837" s="2" customFormat="1" ht="16.5" customHeight="1">
      <c r="A837" s="40"/>
      <c r="B837" s="41"/>
      <c r="C837" s="199" t="s">
        <v>1140</v>
      </c>
      <c r="D837" s="199" t="s">
        <v>125</v>
      </c>
      <c r="E837" s="200" t="s">
        <v>1141</v>
      </c>
      <c r="F837" s="201" t="s">
        <v>1142</v>
      </c>
      <c r="G837" s="202" t="s">
        <v>148</v>
      </c>
      <c r="H837" s="203">
        <v>106.26000000000001</v>
      </c>
      <c r="I837" s="204"/>
      <c r="J837" s="205">
        <f>ROUND(I837*H837,2)</f>
        <v>0</v>
      </c>
      <c r="K837" s="201" t="s">
        <v>249</v>
      </c>
      <c r="L837" s="46"/>
      <c r="M837" s="206" t="s">
        <v>19</v>
      </c>
      <c r="N837" s="207" t="s">
        <v>44</v>
      </c>
      <c r="O837" s="86"/>
      <c r="P837" s="208">
        <f>O837*H837</f>
        <v>0</v>
      </c>
      <c r="Q837" s="208">
        <v>0</v>
      </c>
      <c r="R837" s="208">
        <f>Q837*H837</f>
        <v>0</v>
      </c>
      <c r="S837" s="208">
        <v>0.0060499999999999998</v>
      </c>
      <c r="T837" s="209">
        <f>S837*H837</f>
        <v>0.64287300000000003</v>
      </c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R837" s="210" t="s">
        <v>222</v>
      </c>
      <c r="AT837" s="210" t="s">
        <v>125</v>
      </c>
      <c r="AU837" s="210" t="s">
        <v>131</v>
      </c>
      <c r="AY837" s="19" t="s">
        <v>123</v>
      </c>
      <c r="BE837" s="211">
        <f>IF(N837="základní",J837,0)</f>
        <v>0</v>
      </c>
      <c r="BF837" s="211">
        <f>IF(N837="snížená",J837,0)</f>
        <v>0</v>
      </c>
      <c r="BG837" s="211">
        <f>IF(N837="zákl. přenesená",J837,0)</f>
        <v>0</v>
      </c>
      <c r="BH837" s="211">
        <f>IF(N837="sníž. přenesená",J837,0)</f>
        <v>0</v>
      </c>
      <c r="BI837" s="211">
        <f>IF(N837="nulová",J837,0)</f>
        <v>0</v>
      </c>
      <c r="BJ837" s="19" t="s">
        <v>131</v>
      </c>
      <c r="BK837" s="211">
        <f>ROUND(I837*H837,2)</f>
        <v>0</v>
      </c>
      <c r="BL837" s="19" t="s">
        <v>222</v>
      </c>
      <c r="BM837" s="210" t="s">
        <v>1143</v>
      </c>
    </row>
    <row r="838" s="2" customFormat="1">
      <c r="A838" s="40"/>
      <c r="B838" s="41"/>
      <c r="C838" s="42"/>
      <c r="D838" s="212" t="s">
        <v>133</v>
      </c>
      <c r="E838" s="42"/>
      <c r="F838" s="213" t="s">
        <v>1144</v>
      </c>
      <c r="G838" s="42"/>
      <c r="H838" s="42"/>
      <c r="I838" s="214"/>
      <c r="J838" s="42"/>
      <c r="K838" s="42"/>
      <c r="L838" s="46"/>
      <c r="M838" s="215"/>
      <c r="N838" s="216"/>
      <c r="O838" s="86"/>
      <c r="P838" s="86"/>
      <c r="Q838" s="86"/>
      <c r="R838" s="86"/>
      <c r="S838" s="86"/>
      <c r="T838" s="87"/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T838" s="19" t="s">
        <v>133</v>
      </c>
      <c r="AU838" s="19" t="s">
        <v>131</v>
      </c>
    </row>
    <row r="839" s="14" customFormat="1">
      <c r="A839" s="14"/>
      <c r="B839" s="228"/>
      <c r="C839" s="229"/>
      <c r="D839" s="219" t="s">
        <v>135</v>
      </c>
      <c r="E839" s="230" t="s">
        <v>19</v>
      </c>
      <c r="F839" s="231" t="s">
        <v>1145</v>
      </c>
      <c r="G839" s="229"/>
      <c r="H839" s="232">
        <v>106.26000000000001</v>
      </c>
      <c r="I839" s="233"/>
      <c r="J839" s="229"/>
      <c r="K839" s="229"/>
      <c r="L839" s="234"/>
      <c r="M839" s="235"/>
      <c r="N839" s="236"/>
      <c r="O839" s="236"/>
      <c r="P839" s="236"/>
      <c r="Q839" s="236"/>
      <c r="R839" s="236"/>
      <c r="S839" s="236"/>
      <c r="T839" s="237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38" t="s">
        <v>135</v>
      </c>
      <c r="AU839" s="238" t="s">
        <v>131</v>
      </c>
      <c r="AV839" s="14" t="s">
        <v>131</v>
      </c>
      <c r="AW839" s="14" t="s">
        <v>33</v>
      </c>
      <c r="AX839" s="14" t="s">
        <v>77</v>
      </c>
      <c r="AY839" s="238" t="s">
        <v>123</v>
      </c>
    </row>
    <row r="840" s="2" customFormat="1" ht="16.5" customHeight="1">
      <c r="A840" s="40"/>
      <c r="B840" s="41"/>
      <c r="C840" s="199" t="s">
        <v>1146</v>
      </c>
      <c r="D840" s="199" t="s">
        <v>125</v>
      </c>
      <c r="E840" s="200" t="s">
        <v>1147</v>
      </c>
      <c r="F840" s="201" t="s">
        <v>1148</v>
      </c>
      <c r="G840" s="202" t="s">
        <v>148</v>
      </c>
      <c r="H840" s="203">
        <v>66</v>
      </c>
      <c r="I840" s="204"/>
      <c r="J840" s="205">
        <f>ROUND(I840*H840,2)</f>
        <v>0</v>
      </c>
      <c r="K840" s="201" t="s">
        <v>249</v>
      </c>
      <c r="L840" s="46"/>
      <c r="M840" s="206" t="s">
        <v>19</v>
      </c>
      <c r="N840" s="207" t="s">
        <v>44</v>
      </c>
      <c r="O840" s="86"/>
      <c r="P840" s="208">
        <f>O840*H840</f>
        <v>0</v>
      </c>
      <c r="Q840" s="208">
        <v>0</v>
      </c>
      <c r="R840" s="208">
        <f>Q840*H840</f>
        <v>0</v>
      </c>
      <c r="S840" s="208">
        <v>0.0039399999999999999</v>
      </c>
      <c r="T840" s="209">
        <f>S840*H840</f>
        <v>0.26003999999999999</v>
      </c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R840" s="210" t="s">
        <v>222</v>
      </c>
      <c r="AT840" s="210" t="s">
        <v>125</v>
      </c>
      <c r="AU840" s="210" t="s">
        <v>131</v>
      </c>
      <c r="AY840" s="19" t="s">
        <v>123</v>
      </c>
      <c r="BE840" s="211">
        <f>IF(N840="základní",J840,0)</f>
        <v>0</v>
      </c>
      <c r="BF840" s="211">
        <f>IF(N840="snížená",J840,0)</f>
        <v>0</v>
      </c>
      <c r="BG840" s="211">
        <f>IF(N840="zákl. přenesená",J840,0)</f>
        <v>0</v>
      </c>
      <c r="BH840" s="211">
        <f>IF(N840="sníž. přenesená",J840,0)</f>
        <v>0</v>
      </c>
      <c r="BI840" s="211">
        <f>IF(N840="nulová",J840,0)</f>
        <v>0</v>
      </c>
      <c r="BJ840" s="19" t="s">
        <v>131</v>
      </c>
      <c r="BK840" s="211">
        <f>ROUND(I840*H840,2)</f>
        <v>0</v>
      </c>
      <c r="BL840" s="19" t="s">
        <v>222</v>
      </c>
      <c r="BM840" s="210" t="s">
        <v>1149</v>
      </c>
    </row>
    <row r="841" s="2" customFormat="1">
      <c r="A841" s="40"/>
      <c r="B841" s="41"/>
      <c r="C841" s="42"/>
      <c r="D841" s="212" t="s">
        <v>133</v>
      </c>
      <c r="E841" s="42"/>
      <c r="F841" s="213" t="s">
        <v>1150</v>
      </c>
      <c r="G841" s="42"/>
      <c r="H841" s="42"/>
      <c r="I841" s="214"/>
      <c r="J841" s="42"/>
      <c r="K841" s="42"/>
      <c r="L841" s="46"/>
      <c r="M841" s="215"/>
      <c r="N841" s="216"/>
      <c r="O841" s="86"/>
      <c r="P841" s="86"/>
      <c r="Q841" s="86"/>
      <c r="R841" s="86"/>
      <c r="S841" s="86"/>
      <c r="T841" s="87"/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T841" s="19" t="s">
        <v>133</v>
      </c>
      <c r="AU841" s="19" t="s">
        <v>131</v>
      </c>
    </row>
    <row r="842" s="14" customFormat="1">
      <c r="A842" s="14"/>
      <c r="B842" s="228"/>
      <c r="C842" s="229"/>
      <c r="D842" s="219" t="s">
        <v>135</v>
      </c>
      <c r="E842" s="230" t="s">
        <v>19</v>
      </c>
      <c r="F842" s="231" t="s">
        <v>1151</v>
      </c>
      <c r="G842" s="229"/>
      <c r="H842" s="232">
        <v>66</v>
      </c>
      <c r="I842" s="233"/>
      <c r="J842" s="229"/>
      <c r="K842" s="229"/>
      <c r="L842" s="234"/>
      <c r="M842" s="235"/>
      <c r="N842" s="236"/>
      <c r="O842" s="236"/>
      <c r="P842" s="236"/>
      <c r="Q842" s="236"/>
      <c r="R842" s="236"/>
      <c r="S842" s="236"/>
      <c r="T842" s="237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38" t="s">
        <v>135</v>
      </c>
      <c r="AU842" s="238" t="s">
        <v>131</v>
      </c>
      <c r="AV842" s="14" t="s">
        <v>131</v>
      </c>
      <c r="AW842" s="14" t="s">
        <v>33</v>
      </c>
      <c r="AX842" s="14" t="s">
        <v>77</v>
      </c>
      <c r="AY842" s="238" t="s">
        <v>123</v>
      </c>
    </row>
    <row r="843" s="2" customFormat="1" ht="24.15" customHeight="1">
      <c r="A843" s="40"/>
      <c r="B843" s="41"/>
      <c r="C843" s="199" t="s">
        <v>1152</v>
      </c>
      <c r="D843" s="199" t="s">
        <v>125</v>
      </c>
      <c r="E843" s="200" t="s">
        <v>1153</v>
      </c>
      <c r="F843" s="201" t="s">
        <v>1154</v>
      </c>
      <c r="G843" s="202" t="s">
        <v>128</v>
      </c>
      <c r="H843" s="203">
        <v>2.6099999999999999</v>
      </c>
      <c r="I843" s="204"/>
      <c r="J843" s="205">
        <f>ROUND(I843*H843,2)</f>
        <v>0</v>
      </c>
      <c r="K843" s="201" t="s">
        <v>249</v>
      </c>
      <c r="L843" s="46"/>
      <c r="M843" s="206" t="s">
        <v>19</v>
      </c>
      <c r="N843" s="207" t="s">
        <v>44</v>
      </c>
      <c r="O843" s="86"/>
      <c r="P843" s="208">
        <f>O843*H843</f>
        <v>0</v>
      </c>
      <c r="Q843" s="208">
        <v>0.0066600000000000001</v>
      </c>
      <c r="R843" s="208">
        <f>Q843*H843</f>
        <v>0.017382599999999998</v>
      </c>
      <c r="S843" s="208">
        <v>0</v>
      </c>
      <c r="T843" s="209">
        <f>S843*H843</f>
        <v>0</v>
      </c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R843" s="210" t="s">
        <v>222</v>
      </c>
      <c r="AT843" s="210" t="s">
        <v>125</v>
      </c>
      <c r="AU843" s="210" t="s">
        <v>131</v>
      </c>
      <c r="AY843" s="19" t="s">
        <v>123</v>
      </c>
      <c r="BE843" s="211">
        <f>IF(N843="základní",J843,0)</f>
        <v>0</v>
      </c>
      <c r="BF843" s="211">
        <f>IF(N843="snížená",J843,0)</f>
        <v>0</v>
      </c>
      <c r="BG843" s="211">
        <f>IF(N843="zákl. přenesená",J843,0)</f>
        <v>0</v>
      </c>
      <c r="BH843" s="211">
        <f>IF(N843="sníž. přenesená",J843,0)</f>
        <v>0</v>
      </c>
      <c r="BI843" s="211">
        <f>IF(N843="nulová",J843,0)</f>
        <v>0</v>
      </c>
      <c r="BJ843" s="19" t="s">
        <v>131</v>
      </c>
      <c r="BK843" s="211">
        <f>ROUND(I843*H843,2)</f>
        <v>0</v>
      </c>
      <c r="BL843" s="19" t="s">
        <v>222</v>
      </c>
      <c r="BM843" s="210" t="s">
        <v>1155</v>
      </c>
    </row>
    <row r="844" s="2" customFormat="1">
      <c r="A844" s="40"/>
      <c r="B844" s="41"/>
      <c r="C844" s="42"/>
      <c r="D844" s="212" t="s">
        <v>133</v>
      </c>
      <c r="E844" s="42"/>
      <c r="F844" s="213" t="s">
        <v>1156</v>
      </c>
      <c r="G844" s="42"/>
      <c r="H844" s="42"/>
      <c r="I844" s="214"/>
      <c r="J844" s="42"/>
      <c r="K844" s="42"/>
      <c r="L844" s="46"/>
      <c r="M844" s="215"/>
      <c r="N844" s="216"/>
      <c r="O844" s="86"/>
      <c r="P844" s="86"/>
      <c r="Q844" s="86"/>
      <c r="R844" s="86"/>
      <c r="S844" s="86"/>
      <c r="T844" s="87"/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T844" s="19" t="s">
        <v>133</v>
      </c>
      <c r="AU844" s="19" t="s">
        <v>131</v>
      </c>
    </row>
    <row r="845" s="13" customFormat="1">
      <c r="A845" s="13"/>
      <c r="B845" s="217"/>
      <c r="C845" s="218"/>
      <c r="D845" s="219" t="s">
        <v>135</v>
      </c>
      <c r="E845" s="220" t="s">
        <v>19</v>
      </c>
      <c r="F845" s="221" t="s">
        <v>1120</v>
      </c>
      <c r="G845" s="218"/>
      <c r="H845" s="220" t="s">
        <v>19</v>
      </c>
      <c r="I845" s="222"/>
      <c r="J845" s="218"/>
      <c r="K845" s="218"/>
      <c r="L845" s="223"/>
      <c r="M845" s="224"/>
      <c r="N845" s="225"/>
      <c r="O845" s="225"/>
      <c r="P845" s="225"/>
      <c r="Q845" s="225"/>
      <c r="R845" s="225"/>
      <c r="S845" s="225"/>
      <c r="T845" s="226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27" t="s">
        <v>135</v>
      </c>
      <c r="AU845" s="227" t="s">
        <v>131</v>
      </c>
      <c r="AV845" s="13" t="s">
        <v>77</v>
      </c>
      <c r="AW845" s="13" t="s">
        <v>33</v>
      </c>
      <c r="AX845" s="13" t="s">
        <v>72</v>
      </c>
      <c r="AY845" s="227" t="s">
        <v>123</v>
      </c>
    </row>
    <row r="846" s="14" customFormat="1">
      <c r="A846" s="14"/>
      <c r="B846" s="228"/>
      <c r="C846" s="229"/>
      <c r="D846" s="219" t="s">
        <v>135</v>
      </c>
      <c r="E846" s="230" t="s">
        <v>19</v>
      </c>
      <c r="F846" s="231" t="s">
        <v>438</v>
      </c>
      <c r="G846" s="229"/>
      <c r="H846" s="232">
        <v>2.6099999999999999</v>
      </c>
      <c r="I846" s="233"/>
      <c r="J846" s="229"/>
      <c r="K846" s="229"/>
      <c r="L846" s="234"/>
      <c r="M846" s="235"/>
      <c r="N846" s="236"/>
      <c r="O846" s="236"/>
      <c r="P846" s="236"/>
      <c r="Q846" s="236"/>
      <c r="R846" s="236"/>
      <c r="S846" s="236"/>
      <c r="T846" s="237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38" t="s">
        <v>135</v>
      </c>
      <c r="AU846" s="238" t="s">
        <v>131</v>
      </c>
      <c r="AV846" s="14" t="s">
        <v>131</v>
      </c>
      <c r="AW846" s="14" t="s">
        <v>33</v>
      </c>
      <c r="AX846" s="14" t="s">
        <v>77</v>
      </c>
      <c r="AY846" s="238" t="s">
        <v>123</v>
      </c>
    </row>
    <row r="847" s="2" customFormat="1" ht="24.15" customHeight="1">
      <c r="A847" s="40"/>
      <c r="B847" s="41"/>
      <c r="C847" s="199" t="s">
        <v>1157</v>
      </c>
      <c r="D847" s="199" t="s">
        <v>125</v>
      </c>
      <c r="E847" s="200" t="s">
        <v>1158</v>
      </c>
      <c r="F847" s="201" t="s">
        <v>1159</v>
      </c>
      <c r="G847" s="202" t="s">
        <v>148</v>
      </c>
      <c r="H847" s="203">
        <v>6.4000000000000004</v>
      </c>
      <c r="I847" s="204"/>
      <c r="J847" s="205">
        <f>ROUND(I847*H847,2)</f>
        <v>0</v>
      </c>
      <c r="K847" s="201" t="s">
        <v>249</v>
      </c>
      <c r="L847" s="46"/>
      <c r="M847" s="206" t="s">
        <v>19</v>
      </c>
      <c r="N847" s="207" t="s">
        <v>44</v>
      </c>
      <c r="O847" s="86"/>
      <c r="P847" s="208">
        <f>O847*H847</f>
        <v>0</v>
      </c>
      <c r="Q847" s="208">
        <v>0.002</v>
      </c>
      <c r="R847" s="208">
        <f>Q847*H847</f>
        <v>0.012800000000000001</v>
      </c>
      <c r="S847" s="208">
        <v>0</v>
      </c>
      <c r="T847" s="209">
        <f>S847*H847</f>
        <v>0</v>
      </c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R847" s="210" t="s">
        <v>222</v>
      </c>
      <c r="AT847" s="210" t="s">
        <v>125</v>
      </c>
      <c r="AU847" s="210" t="s">
        <v>131</v>
      </c>
      <c r="AY847" s="19" t="s">
        <v>123</v>
      </c>
      <c r="BE847" s="211">
        <f>IF(N847="základní",J847,0)</f>
        <v>0</v>
      </c>
      <c r="BF847" s="211">
        <f>IF(N847="snížená",J847,0)</f>
        <v>0</v>
      </c>
      <c r="BG847" s="211">
        <f>IF(N847="zákl. přenesená",J847,0)</f>
        <v>0</v>
      </c>
      <c r="BH847" s="211">
        <f>IF(N847="sníž. přenesená",J847,0)</f>
        <v>0</v>
      </c>
      <c r="BI847" s="211">
        <f>IF(N847="nulová",J847,0)</f>
        <v>0</v>
      </c>
      <c r="BJ847" s="19" t="s">
        <v>131</v>
      </c>
      <c r="BK847" s="211">
        <f>ROUND(I847*H847,2)</f>
        <v>0</v>
      </c>
      <c r="BL847" s="19" t="s">
        <v>222</v>
      </c>
      <c r="BM847" s="210" t="s">
        <v>1160</v>
      </c>
    </row>
    <row r="848" s="2" customFormat="1">
      <c r="A848" s="40"/>
      <c r="B848" s="41"/>
      <c r="C848" s="42"/>
      <c r="D848" s="212" t="s">
        <v>133</v>
      </c>
      <c r="E848" s="42"/>
      <c r="F848" s="213" t="s">
        <v>1161</v>
      </c>
      <c r="G848" s="42"/>
      <c r="H848" s="42"/>
      <c r="I848" s="214"/>
      <c r="J848" s="42"/>
      <c r="K848" s="42"/>
      <c r="L848" s="46"/>
      <c r="M848" s="215"/>
      <c r="N848" s="216"/>
      <c r="O848" s="86"/>
      <c r="P848" s="86"/>
      <c r="Q848" s="86"/>
      <c r="R848" s="86"/>
      <c r="S848" s="86"/>
      <c r="T848" s="87"/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T848" s="19" t="s">
        <v>133</v>
      </c>
      <c r="AU848" s="19" t="s">
        <v>131</v>
      </c>
    </row>
    <row r="849" s="13" customFormat="1">
      <c r="A849" s="13"/>
      <c r="B849" s="217"/>
      <c r="C849" s="218"/>
      <c r="D849" s="219" t="s">
        <v>135</v>
      </c>
      <c r="E849" s="220" t="s">
        <v>19</v>
      </c>
      <c r="F849" s="221" t="s">
        <v>1132</v>
      </c>
      <c r="G849" s="218"/>
      <c r="H849" s="220" t="s">
        <v>19</v>
      </c>
      <c r="I849" s="222"/>
      <c r="J849" s="218"/>
      <c r="K849" s="218"/>
      <c r="L849" s="223"/>
      <c r="M849" s="224"/>
      <c r="N849" s="225"/>
      <c r="O849" s="225"/>
      <c r="P849" s="225"/>
      <c r="Q849" s="225"/>
      <c r="R849" s="225"/>
      <c r="S849" s="225"/>
      <c r="T849" s="226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27" t="s">
        <v>135</v>
      </c>
      <c r="AU849" s="227" t="s">
        <v>131</v>
      </c>
      <c r="AV849" s="13" t="s">
        <v>77</v>
      </c>
      <c r="AW849" s="13" t="s">
        <v>33</v>
      </c>
      <c r="AX849" s="13" t="s">
        <v>72</v>
      </c>
      <c r="AY849" s="227" t="s">
        <v>123</v>
      </c>
    </row>
    <row r="850" s="14" customFormat="1">
      <c r="A850" s="14"/>
      <c r="B850" s="228"/>
      <c r="C850" s="229"/>
      <c r="D850" s="219" t="s">
        <v>135</v>
      </c>
      <c r="E850" s="230" t="s">
        <v>19</v>
      </c>
      <c r="F850" s="231" t="s">
        <v>1133</v>
      </c>
      <c r="G850" s="229"/>
      <c r="H850" s="232">
        <v>6.4000000000000004</v>
      </c>
      <c r="I850" s="233"/>
      <c r="J850" s="229"/>
      <c r="K850" s="229"/>
      <c r="L850" s="234"/>
      <c r="M850" s="235"/>
      <c r="N850" s="236"/>
      <c r="O850" s="236"/>
      <c r="P850" s="236"/>
      <c r="Q850" s="236"/>
      <c r="R850" s="236"/>
      <c r="S850" s="236"/>
      <c r="T850" s="237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38" t="s">
        <v>135</v>
      </c>
      <c r="AU850" s="238" t="s">
        <v>131</v>
      </c>
      <c r="AV850" s="14" t="s">
        <v>131</v>
      </c>
      <c r="AW850" s="14" t="s">
        <v>33</v>
      </c>
      <c r="AX850" s="14" t="s">
        <v>77</v>
      </c>
      <c r="AY850" s="238" t="s">
        <v>123</v>
      </c>
    </row>
    <row r="851" s="2" customFormat="1" ht="16.5" customHeight="1">
      <c r="A851" s="40"/>
      <c r="B851" s="41"/>
      <c r="C851" s="199" t="s">
        <v>1162</v>
      </c>
      <c r="D851" s="199" t="s">
        <v>125</v>
      </c>
      <c r="E851" s="200" t="s">
        <v>1163</v>
      </c>
      <c r="F851" s="201" t="s">
        <v>1164</v>
      </c>
      <c r="G851" s="202" t="s">
        <v>148</v>
      </c>
      <c r="H851" s="203">
        <v>2.8999999999999999</v>
      </c>
      <c r="I851" s="204"/>
      <c r="J851" s="205">
        <f>ROUND(I851*H851,2)</f>
        <v>0</v>
      </c>
      <c r="K851" s="201" t="s">
        <v>19</v>
      </c>
      <c r="L851" s="46"/>
      <c r="M851" s="206" t="s">
        <v>19</v>
      </c>
      <c r="N851" s="207" t="s">
        <v>44</v>
      </c>
      <c r="O851" s="86"/>
      <c r="P851" s="208">
        <f>O851*H851</f>
        <v>0</v>
      </c>
      <c r="Q851" s="208">
        <v>0.0023600000000000001</v>
      </c>
      <c r="R851" s="208">
        <f>Q851*H851</f>
        <v>0.0068440000000000003</v>
      </c>
      <c r="S851" s="208">
        <v>0</v>
      </c>
      <c r="T851" s="209">
        <f>S851*H851</f>
        <v>0</v>
      </c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R851" s="210" t="s">
        <v>222</v>
      </c>
      <c r="AT851" s="210" t="s">
        <v>125</v>
      </c>
      <c r="AU851" s="210" t="s">
        <v>131</v>
      </c>
      <c r="AY851" s="19" t="s">
        <v>123</v>
      </c>
      <c r="BE851" s="211">
        <f>IF(N851="základní",J851,0)</f>
        <v>0</v>
      </c>
      <c r="BF851" s="211">
        <f>IF(N851="snížená",J851,0)</f>
        <v>0</v>
      </c>
      <c r="BG851" s="211">
        <f>IF(N851="zákl. přenesená",J851,0)</f>
        <v>0</v>
      </c>
      <c r="BH851" s="211">
        <f>IF(N851="sníž. přenesená",J851,0)</f>
        <v>0</v>
      </c>
      <c r="BI851" s="211">
        <f>IF(N851="nulová",J851,0)</f>
        <v>0</v>
      </c>
      <c r="BJ851" s="19" t="s">
        <v>131</v>
      </c>
      <c r="BK851" s="211">
        <f>ROUND(I851*H851,2)</f>
        <v>0</v>
      </c>
      <c r="BL851" s="19" t="s">
        <v>222</v>
      </c>
      <c r="BM851" s="210" t="s">
        <v>1165</v>
      </c>
    </row>
    <row r="852" s="13" customFormat="1">
      <c r="A852" s="13"/>
      <c r="B852" s="217"/>
      <c r="C852" s="218"/>
      <c r="D852" s="219" t="s">
        <v>135</v>
      </c>
      <c r="E852" s="220" t="s">
        <v>19</v>
      </c>
      <c r="F852" s="221" t="s">
        <v>1120</v>
      </c>
      <c r="G852" s="218"/>
      <c r="H852" s="220" t="s">
        <v>19</v>
      </c>
      <c r="I852" s="222"/>
      <c r="J852" s="218"/>
      <c r="K852" s="218"/>
      <c r="L852" s="223"/>
      <c r="M852" s="224"/>
      <c r="N852" s="225"/>
      <c r="O852" s="225"/>
      <c r="P852" s="225"/>
      <c r="Q852" s="225"/>
      <c r="R852" s="225"/>
      <c r="S852" s="225"/>
      <c r="T852" s="226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27" t="s">
        <v>135</v>
      </c>
      <c r="AU852" s="227" t="s">
        <v>131</v>
      </c>
      <c r="AV852" s="13" t="s">
        <v>77</v>
      </c>
      <c r="AW852" s="13" t="s">
        <v>33</v>
      </c>
      <c r="AX852" s="13" t="s">
        <v>72</v>
      </c>
      <c r="AY852" s="227" t="s">
        <v>123</v>
      </c>
    </row>
    <row r="853" s="14" customFormat="1">
      <c r="A853" s="14"/>
      <c r="B853" s="228"/>
      <c r="C853" s="229"/>
      <c r="D853" s="219" t="s">
        <v>135</v>
      </c>
      <c r="E853" s="230" t="s">
        <v>19</v>
      </c>
      <c r="F853" s="231" t="s">
        <v>1139</v>
      </c>
      <c r="G853" s="229"/>
      <c r="H853" s="232">
        <v>2.8999999999999999</v>
      </c>
      <c r="I853" s="233"/>
      <c r="J853" s="229"/>
      <c r="K853" s="229"/>
      <c r="L853" s="234"/>
      <c r="M853" s="235"/>
      <c r="N853" s="236"/>
      <c r="O853" s="236"/>
      <c r="P853" s="236"/>
      <c r="Q853" s="236"/>
      <c r="R853" s="236"/>
      <c r="S853" s="236"/>
      <c r="T853" s="237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38" t="s">
        <v>135</v>
      </c>
      <c r="AU853" s="238" t="s">
        <v>131</v>
      </c>
      <c r="AV853" s="14" t="s">
        <v>131</v>
      </c>
      <c r="AW853" s="14" t="s">
        <v>33</v>
      </c>
      <c r="AX853" s="14" t="s">
        <v>77</v>
      </c>
      <c r="AY853" s="238" t="s">
        <v>123</v>
      </c>
    </row>
    <row r="854" s="2" customFormat="1" ht="24.15" customHeight="1">
      <c r="A854" s="40"/>
      <c r="B854" s="41"/>
      <c r="C854" s="199" t="s">
        <v>1166</v>
      </c>
      <c r="D854" s="199" t="s">
        <v>125</v>
      </c>
      <c r="E854" s="200" t="s">
        <v>1167</v>
      </c>
      <c r="F854" s="201" t="s">
        <v>1168</v>
      </c>
      <c r="G854" s="202" t="s">
        <v>148</v>
      </c>
      <c r="H854" s="203">
        <v>99.599999999999994</v>
      </c>
      <c r="I854" s="204"/>
      <c r="J854" s="205">
        <f>ROUND(I854*H854,2)</f>
        <v>0</v>
      </c>
      <c r="K854" s="201" t="s">
        <v>19</v>
      </c>
      <c r="L854" s="46"/>
      <c r="M854" s="206" t="s">
        <v>19</v>
      </c>
      <c r="N854" s="207" t="s">
        <v>44</v>
      </c>
      <c r="O854" s="86"/>
      <c r="P854" s="208">
        <f>O854*H854</f>
        <v>0</v>
      </c>
      <c r="Q854" s="208">
        <v>0.0014599999999999999</v>
      </c>
      <c r="R854" s="208">
        <f>Q854*H854</f>
        <v>0.14541599999999999</v>
      </c>
      <c r="S854" s="208">
        <v>0</v>
      </c>
      <c r="T854" s="209">
        <f>S854*H854</f>
        <v>0</v>
      </c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R854" s="210" t="s">
        <v>222</v>
      </c>
      <c r="AT854" s="210" t="s">
        <v>125</v>
      </c>
      <c r="AU854" s="210" t="s">
        <v>131</v>
      </c>
      <c r="AY854" s="19" t="s">
        <v>123</v>
      </c>
      <c r="BE854" s="211">
        <f>IF(N854="základní",J854,0)</f>
        <v>0</v>
      </c>
      <c r="BF854" s="211">
        <f>IF(N854="snížená",J854,0)</f>
        <v>0</v>
      </c>
      <c r="BG854" s="211">
        <f>IF(N854="zákl. přenesená",J854,0)</f>
        <v>0</v>
      </c>
      <c r="BH854" s="211">
        <f>IF(N854="sníž. přenesená",J854,0)</f>
        <v>0</v>
      </c>
      <c r="BI854" s="211">
        <f>IF(N854="nulová",J854,0)</f>
        <v>0</v>
      </c>
      <c r="BJ854" s="19" t="s">
        <v>131</v>
      </c>
      <c r="BK854" s="211">
        <f>ROUND(I854*H854,2)</f>
        <v>0</v>
      </c>
      <c r="BL854" s="19" t="s">
        <v>222</v>
      </c>
      <c r="BM854" s="210" t="s">
        <v>1169</v>
      </c>
    </row>
    <row r="855" s="14" customFormat="1">
      <c r="A855" s="14"/>
      <c r="B855" s="228"/>
      <c r="C855" s="229"/>
      <c r="D855" s="219" t="s">
        <v>135</v>
      </c>
      <c r="E855" s="230" t="s">
        <v>19</v>
      </c>
      <c r="F855" s="231" t="s">
        <v>634</v>
      </c>
      <c r="G855" s="229"/>
      <c r="H855" s="232">
        <v>99.599999999999994</v>
      </c>
      <c r="I855" s="233"/>
      <c r="J855" s="229"/>
      <c r="K855" s="229"/>
      <c r="L855" s="234"/>
      <c r="M855" s="235"/>
      <c r="N855" s="236"/>
      <c r="O855" s="236"/>
      <c r="P855" s="236"/>
      <c r="Q855" s="236"/>
      <c r="R855" s="236"/>
      <c r="S855" s="236"/>
      <c r="T855" s="237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38" t="s">
        <v>135</v>
      </c>
      <c r="AU855" s="238" t="s">
        <v>131</v>
      </c>
      <c r="AV855" s="14" t="s">
        <v>131</v>
      </c>
      <c r="AW855" s="14" t="s">
        <v>33</v>
      </c>
      <c r="AX855" s="14" t="s">
        <v>77</v>
      </c>
      <c r="AY855" s="238" t="s">
        <v>123</v>
      </c>
    </row>
    <row r="856" s="2" customFormat="1" ht="24.15" customHeight="1">
      <c r="A856" s="40"/>
      <c r="B856" s="41"/>
      <c r="C856" s="199" t="s">
        <v>1170</v>
      </c>
      <c r="D856" s="199" t="s">
        <v>125</v>
      </c>
      <c r="E856" s="200" t="s">
        <v>1171</v>
      </c>
      <c r="F856" s="201" t="s">
        <v>1172</v>
      </c>
      <c r="G856" s="202" t="s">
        <v>148</v>
      </c>
      <c r="H856" s="203">
        <v>106.26000000000001</v>
      </c>
      <c r="I856" s="204"/>
      <c r="J856" s="205">
        <f>ROUND(I856*H856,2)</f>
        <v>0</v>
      </c>
      <c r="K856" s="201" t="s">
        <v>249</v>
      </c>
      <c r="L856" s="46"/>
      <c r="M856" s="206" t="s">
        <v>19</v>
      </c>
      <c r="N856" s="207" t="s">
        <v>44</v>
      </c>
      <c r="O856" s="86"/>
      <c r="P856" s="208">
        <f>O856*H856</f>
        <v>0</v>
      </c>
      <c r="Q856" s="208">
        <v>0.0069100000000000003</v>
      </c>
      <c r="R856" s="208">
        <f>Q856*H856</f>
        <v>0.73425660000000004</v>
      </c>
      <c r="S856" s="208">
        <v>0</v>
      </c>
      <c r="T856" s="209">
        <f>S856*H856</f>
        <v>0</v>
      </c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R856" s="210" t="s">
        <v>222</v>
      </c>
      <c r="AT856" s="210" t="s">
        <v>125</v>
      </c>
      <c r="AU856" s="210" t="s">
        <v>131</v>
      </c>
      <c r="AY856" s="19" t="s">
        <v>123</v>
      </c>
      <c r="BE856" s="211">
        <f>IF(N856="základní",J856,0)</f>
        <v>0</v>
      </c>
      <c r="BF856" s="211">
        <f>IF(N856="snížená",J856,0)</f>
        <v>0</v>
      </c>
      <c r="BG856" s="211">
        <f>IF(N856="zákl. přenesená",J856,0)</f>
        <v>0</v>
      </c>
      <c r="BH856" s="211">
        <f>IF(N856="sníž. přenesená",J856,0)</f>
        <v>0</v>
      </c>
      <c r="BI856" s="211">
        <f>IF(N856="nulová",J856,0)</f>
        <v>0</v>
      </c>
      <c r="BJ856" s="19" t="s">
        <v>131</v>
      </c>
      <c r="BK856" s="211">
        <f>ROUND(I856*H856,2)</f>
        <v>0</v>
      </c>
      <c r="BL856" s="19" t="s">
        <v>222</v>
      </c>
      <c r="BM856" s="210" t="s">
        <v>1173</v>
      </c>
    </row>
    <row r="857" s="2" customFormat="1">
      <c r="A857" s="40"/>
      <c r="B857" s="41"/>
      <c r="C857" s="42"/>
      <c r="D857" s="212" t="s">
        <v>133</v>
      </c>
      <c r="E857" s="42"/>
      <c r="F857" s="213" t="s">
        <v>1174</v>
      </c>
      <c r="G857" s="42"/>
      <c r="H857" s="42"/>
      <c r="I857" s="214"/>
      <c r="J857" s="42"/>
      <c r="K857" s="42"/>
      <c r="L857" s="46"/>
      <c r="M857" s="215"/>
      <c r="N857" s="216"/>
      <c r="O857" s="86"/>
      <c r="P857" s="86"/>
      <c r="Q857" s="86"/>
      <c r="R857" s="86"/>
      <c r="S857" s="86"/>
      <c r="T857" s="87"/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T857" s="19" t="s">
        <v>133</v>
      </c>
      <c r="AU857" s="19" t="s">
        <v>131</v>
      </c>
    </row>
    <row r="858" s="2" customFormat="1" ht="24.15" customHeight="1">
      <c r="A858" s="40"/>
      <c r="B858" s="41"/>
      <c r="C858" s="199" t="s">
        <v>1175</v>
      </c>
      <c r="D858" s="199" t="s">
        <v>125</v>
      </c>
      <c r="E858" s="200" t="s">
        <v>1176</v>
      </c>
      <c r="F858" s="201" t="s">
        <v>1177</v>
      </c>
      <c r="G858" s="202" t="s">
        <v>261</v>
      </c>
      <c r="H858" s="203">
        <v>4</v>
      </c>
      <c r="I858" s="204"/>
      <c r="J858" s="205">
        <f>ROUND(I858*H858,2)</f>
        <v>0</v>
      </c>
      <c r="K858" s="201" t="s">
        <v>249</v>
      </c>
      <c r="L858" s="46"/>
      <c r="M858" s="206" t="s">
        <v>19</v>
      </c>
      <c r="N858" s="207" t="s">
        <v>44</v>
      </c>
      <c r="O858" s="86"/>
      <c r="P858" s="208">
        <f>O858*H858</f>
        <v>0</v>
      </c>
      <c r="Q858" s="208">
        <v>0.00012</v>
      </c>
      <c r="R858" s="208">
        <f>Q858*H858</f>
        <v>0.00048000000000000001</v>
      </c>
      <c r="S858" s="208">
        <v>0</v>
      </c>
      <c r="T858" s="209">
        <f>S858*H858</f>
        <v>0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10" t="s">
        <v>222</v>
      </c>
      <c r="AT858" s="210" t="s">
        <v>125</v>
      </c>
      <c r="AU858" s="210" t="s">
        <v>131</v>
      </c>
      <c r="AY858" s="19" t="s">
        <v>123</v>
      </c>
      <c r="BE858" s="211">
        <f>IF(N858="základní",J858,0)</f>
        <v>0</v>
      </c>
      <c r="BF858" s="211">
        <f>IF(N858="snížená",J858,0)</f>
        <v>0</v>
      </c>
      <c r="BG858" s="211">
        <f>IF(N858="zákl. přenesená",J858,0)</f>
        <v>0</v>
      </c>
      <c r="BH858" s="211">
        <f>IF(N858="sníž. přenesená",J858,0)</f>
        <v>0</v>
      </c>
      <c r="BI858" s="211">
        <f>IF(N858="nulová",J858,0)</f>
        <v>0</v>
      </c>
      <c r="BJ858" s="19" t="s">
        <v>131</v>
      </c>
      <c r="BK858" s="211">
        <f>ROUND(I858*H858,2)</f>
        <v>0</v>
      </c>
      <c r="BL858" s="19" t="s">
        <v>222</v>
      </c>
      <c r="BM858" s="210" t="s">
        <v>1178</v>
      </c>
    </row>
    <row r="859" s="2" customFormat="1">
      <c r="A859" s="40"/>
      <c r="B859" s="41"/>
      <c r="C859" s="42"/>
      <c r="D859" s="212" t="s">
        <v>133</v>
      </c>
      <c r="E859" s="42"/>
      <c r="F859" s="213" t="s">
        <v>1179</v>
      </c>
      <c r="G859" s="42"/>
      <c r="H859" s="42"/>
      <c r="I859" s="214"/>
      <c r="J859" s="42"/>
      <c r="K859" s="42"/>
      <c r="L859" s="46"/>
      <c r="M859" s="215"/>
      <c r="N859" s="216"/>
      <c r="O859" s="86"/>
      <c r="P859" s="86"/>
      <c r="Q859" s="86"/>
      <c r="R859" s="86"/>
      <c r="S859" s="86"/>
      <c r="T859" s="87"/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T859" s="19" t="s">
        <v>133</v>
      </c>
      <c r="AU859" s="19" t="s">
        <v>131</v>
      </c>
    </row>
    <row r="860" s="2" customFormat="1" ht="16.5" customHeight="1">
      <c r="A860" s="40"/>
      <c r="B860" s="41"/>
      <c r="C860" s="199" t="s">
        <v>1180</v>
      </c>
      <c r="D860" s="199" t="s">
        <v>125</v>
      </c>
      <c r="E860" s="200" t="s">
        <v>1181</v>
      </c>
      <c r="F860" s="201" t="s">
        <v>1182</v>
      </c>
      <c r="G860" s="202" t="s">
        <v>261</v>
      </c>
      <c r="H860" s="203">
        <v>6</v>
      </c>
      <c r="I860" s="204"/>
      <c r="J860" s="205">
        <f>ROUND(I860*H860,2)</f>
        <v>0</v>
      </c>
      <c r="K860" s="201" t="s">
        <v>19</v>
      </c>
      <c r="L860" s="46"/>
      <c r="M860" s="206" t="s">
        <v>19</v>
      </c>
      <c r="N860" s="207" t="s">
        <v>44</v>
      </c>
      <c r="O860" s="86"/>
      <c r="P860" s="208">
        <f>O860*H860</f>
        <v>0</v>
      </c>
      <c r="Q860" s="208">
        <v>0</v>
      </c>
      <c r="R860" s="208">
        <f>Q860*H860</f>
        <v>0</v>
      </c>
      <c r="S860" s="208">
        <v>0</v>
      </c>
      <c r="T860" s="209">
        <f>S860*H860</f>
        <v>0</v>
      </c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R860" s="210" t="s">
        <v>222</v>
      </c>
      <c r="AT860" s="210" t="s">
        <v>125</v>
      </c>
      <c r="AU860" s="210" t="s">
        <v>131</v>
      </c>
      <c r="AY860" s="19" t="s">
        <v>123</v>
      </c>
      <c r="BE860" s="211">
        <f>IF(N860="základní",J860,0)</f>
        <v>0</v>
      </c>
      <c r="BF860" s="211">
        <f>IF(N860="snížená",J860,0)</f>
        <v>0</v>
      </c>
      <c r="BG860" s="211">
        <f>IF(N860="zákl. přenesená",J860,0)</f>
        <v>0</v>
      </c>
      <c r="BH860" s="211">
        <f>IF(N860="sníž. přenesená",J860,0)</f>
        <v>0</v>
      </c>
      <c r="BI860" s="211">
        <f>IF(N860="nulová",J860,0)</f>
        <v>0</v>
      </c>
      <c r="BJ860" s="19" t="s">
        <v>131</v>
      </c>
      <c r="BK860" s="211">
        <f>ROUND(I860*H860,2)</f>
        <v>0</v>
      </c>
      <c r="BL860" s="19" t="s">
        <v>222</v>
      </c>
      <c r="BM860" s="210" t="s">
        <v>1183</v>
      </c>
    </row>
    <row r="861" s="2" customFormat="1" ht="21.75" customHeight="1">
      <c r="A861" s="40"/>
      <c r="B861" s="41"/>
      <c r="C861" s="199" t="s">
        <v>1184</v>
      </c>
      <c r="D861" s="199" t="s">
        <v>125</v>
      </c>
      <c r="E861" s="200" t="s">
        <v>1185</v>
      </c>
      <c r="F861" s="201" t="s">
        <v>1186</v>
      </c>
      <c r="G861" s="202" t="s">
        <v>148</v>
      </c>
      <c r="H861" s="203">
        <v>66</v>
      </c>
      <c r="I861" s="204"/>
      <c r="J861" s="205">
        <f>ROUND(I861*H861,2)</f>
        <v>0</v>
      </c>
      <c r="K861" s="201" t="s">
        <v>249</v>
      </c>
      <c r="L861" s="46"/>
      <c r="M861" s="206" t="s">
        <v>19</v>
      </c>
      <c r="N861" s="207" t="s">
        <v>44</v>
      </c>
      <c r="O861" s="86"/>
      <c r="P861" s="208">
        <f>O861*H861</f>
        <v>0</v>
      </c>
      <c r="Q861" s="208">
        <v>0.0028900000000000002</v>
      </c>
      <c r="R861" s="208">
        <f>Q861*H861</f>
        <v>0.19074000000000002</v>
      </c>
      <c r="S861" s="208">
        <v>0</v>
      </c>
      <c r="T861" s="209">
        <f>S861*H861</f>
        <v>0</v>
      </c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R861" s="210" t="s">
        <v>222</v>
      </c>
      <c r="AT861" s="210" t="s">
        <v>125</v>
      </c>
      <c r="AU861" s="210" t="s">
        <v>131</v>
      </c>
      <c r="AY861" s="19" t="s">
        <v>123</v>
      </c>
      <c r="BE861" s="211">
        <f>IF(N861="základní",J861,0)</f>
        <v>0</v>
      </c>
      <c r="BF861" s="211">
        <f>IF(N861="snížená",J861,0)</f>
        <v>0</v>
      </c>
      <c r="BG861" s="211">
        <f>IF(N861="zákl. přenesená",J861,0)</f>
        <v>0</v>
      </c>
      <c r="BH861" s="211">
        <f>IF(N861="sníž. přenesená",J861,0)</f>
        <v>0</v>
      </c>
      <c r="BI861" s="211">
        <f>IF(N861="nulová",J861,0)</f>
        <v>0</v>
      </c>
      <c r="BJ861" s="19" t="s">
        <v>131</v>
      </c>
      <c r="BK861" s="211">
        <f>ROUND(I861*H861,2)</f>
        <v>0</v>
      </c>
      <c r="BL861" s="19" t="s">
        <v>222</v>
      </c>
      <c r="BM861" s="210" t="s">
        <v>1187</v>
      </c>
    </row>
    <row r="862" s="2" customFormat="1">
      <c r="A862" s="40"/>
      <c r="B862" s="41"/>
      <c r="C862" s="42"/>
      <c r="D862" s="212" t="s">
        <v>133</v>
      </c>
      <c r="E862" s="42"/>
      <c r="F862" s="213" t="s">
        <v>1188</v>
      </c>
      <c r="G862" s="42"/>
      <c r="H862" s="42"/>
      <c r="I862" s="214"/>
      <c r="J862" s="42"/>
      <c r="K862" s="42"/>
      <c r="L862" s="46"/>
      <c r="M862" s="215"/>
      <c r="N862" s="216"/>
      <c r="O862" s="86"/>
      <c r="P862" s="86"/>
      <c r="Q862" s="86"/>
      <c r="R862" s="86"/>
      <c r="S862" s="86"/>
      <c r="T862" s="87"/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T862" s="19" t="s">
        <v>133</v>
      </c>
      <c r="AU862" s="19" t="s">
        <v>131</v>
      </c>
    </row>
    <row r="863" s="2" customFormat="1" ht="33" customHeight="1">
      <c r="A863" s="40"/>
      <c r="B863" s="41"/>
      <c r="C863" s="199" t="s">
        <v>1189</v>
      </c>
      <c r="D863" s="199" t="s">
        <v>125</v>
      </c>
      <c r="E863" s="200" t="s">
        <v>1190</v>
      </c>
      <c r="F863" s="201" t="s">
        <v>1191</v>
      </c>
      <c r="G863" s="202" t="s">
        <v>797</v>
      </c>
      <c r="H863" s="203">
        <v>74.200000000000003</v>
      </c>
      <c r="I863" s="204"/>
      <c r="J863" s="205">
        <f>ROUND(I863*H863,2)</f>
        <v>0</v>
      </c>
      <c r="K863" s="201" t="s">
        <v>19</v>
      </c>
      <c r="L863" s="46"/>
      <c r="M863" s="206" t="s">
        <v>19</v>
      </c>
      <c r="N863" s="207" t="s">
        <v>44</v>
      </c>
      <c r="O863" s="86"/>
      <c r="P863" s="208">
        <f>O863*H863</f>
        <v>0</v>
      </c>
      <c r="Q863" s="208">
        <v>0</v>
      </c>
      <c r="R863" s="208">
        <f>Q863*H863</f>
        <v>0</v>
      </c>
      <c r="S863" s="208">
        <v>0</v>
      </c>
      <c r="T863" s="209">
        <f>S863*H863</f>
        <v>0</v>
      </c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R863" s="210" t="s">
        <v>222</v>
      </c>
      <c r="AT863" s="210" t="s">
        <v>125</v>
      </c>
      <c r="AU863" s="210" t="s">
        <v>131</v>
      </c>
      <c r="AY863" s="19" t="s">
        <v>123</v>
      </c>
      <c r="BE863" s="211">
        <f>IF(N863="základní",J863,0)</f>
        <v>0</v>
      </c>
      <c r="BF863" s="211">
        <f>IF(N863="snížená",J863,0)</f>
        <v>0</v>
      </c>
      <c r="BG863" s="211">
        <f>IF(N863="zákl. přenesená",J863,0)</f>
        <v>0</v>
      </c>
      <c r="BH863" s="211">
        <f>IF(N863="sníž. přenesená",J863,0)</f>
        <v>0</v>
      </c>
      <c r="BI863" s="211">
        <f>IF(N863="nulová",J863,0)</f>
        <v>0</v>
      </c>
      <c r="BJ863" s="19" t="s">
        <v>131</v>
      </c>
      <c r="BK863" s="211">
        <f>ROUND(I863*H863,2)</f>
        <v>0</v>
      </c>
      <c r="BL863" s="19" t="s">
        <v>222</v>
      </c>
      <c r="BM863" s="210" t="s">
        <v>1192</v>
      </c>
    </row>
    <row r="864" s="14" customFormat="1">
      <c r="A864" s="14"/>
      <c r="B864" s="228"/>
      <c r="C864" s="229"/>
      <c r="D864" s="219" t="s">
        <v>135</v>
      </c>
      <c r="E864" s="230" t="s">
        <v>19</v>
      </c>
      <c r="F864" s="231" t="s">
        <v>1193</v>
      </c>
      <c r="G864" s="229"/>
      <c r="H864" s="232">
        <v>74.200000000000003</v>
      </c>
      <c r="I864" s="233"/>
      <c r="J864" s="229"/>
      <c r="K864" s="229"/>
      <c r="L864" s="234"/>
      <c r="M864" s="235"/>
      <c r="N864" s="236"/>
      <c r="O864" s="236"/>
      <c r="P864" s="236"/>
      <c r="Q864" s="236"/>
      <c r="R864" s="236"/>
      <c r="S864" s="236"/>
      <c r="T864" s="237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38" t="s">
        <v>135</v>
      </c>
      <c r="AU864" s="238" t="s">
        <v>131</v>
      </c>
      <c r="AV864" s="14" t="s">
        <v>131</v>
      </c>
      <c r="AW864" s="14" t="s">
        <v>33</v>
      </c>
      <c r="AX864" s="14" t="s">
        <v>77</v>
      </c>
      <c r="AY864" s="238" t="s">
        <v>123</v>
      </c>
    </row>
    <row r="865" s="2" customFormat="1" ht="24.15" customHeight="1">
      <c r="A865" s="40"/>
      <c r="B865" s="41"/>
      <c r="C865" s="199" t="s">
        <v>1194</v>
      </c>
      <c r="D865" s="199" t="s">
        <v>125</v>
      </c>
      <c r="E865" s="200" t="s">
        <v>1195</v>
      </c>
      <c r="F865" s="201" t="s">
        <v>1196</v>
      </c>
      <c r="G865" s="202" t="s">
        <v>1011</v>
      </c>
      <c r="H865" s="272"/>
      <c r="I865" s="204"/>
      <c r="J865" s="205">
        <f>ROUND(I865*H865,2)</f>
        <v>0</v>
      </c>
      <c r="K865" s="201" t="s">
        <v>249</v>
      </c>
      <c r="L865" s="46"/>
      <c r="M865" s="206" t="s">
        <v>19</v>
      </c>
      <c r="N865" s="207" t="s">
        <v>44</v>
      </c>
      <c r="O865" s="86"/>
      <c r="P865" s="208">
        <f>O865*H865</f>
        <v>0</v>
      </c>
      <c r="Q865" s="208">
        <v>0</v>
      </c>
      <c r="R865" s="208">
        <f>Q865*H865</f>
        <v>0</v>
      </c>
      <c r="S865" s="208">
        <v>0</v>
      </c>
      <c r="T865" s="209">
        <f>S865*H865</f>
        <v>0</v>
      </c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R865" s="210" t="s">
        <v>222</v>
      </c>
      <c r="AT865" s="210" t="s">
        <v>125</v>
      </c>
      <c r="AU865" s="210" t="s">
        <v>131</v>
      </c>
      <c r="AY865" s="19" t="s">
        <v>123</v>
      </c>
      <c r="BE865" s="211">
        <f>IF(N865="základní",J865,0)</f>
        <v>0</v>
      </c>
      <c r="BF865" s="211">
        <f>IF(N865="snížená",J865,0)</f>
        <v>0</v>
      </c>
      <c r="BG865" s="211">
        <f>IF(N865="zákl. přenesená",J865,0)</f>
        <v>0</v>
      </c>
      <c r="BH865" s="211">
        <f>IF(N865="sníž. přenesená",J865,0)</f>
        <v>0</v>
      </c>
      <c r="BI865" s="211">
        <f>IF(N865="nulová",J865,0)</f>
        <v>0</v>
      </c>
      <c r="BJ865" s="19" t="s">
        <v>131</v>
      </c>
      <c r="BK865" s="211">
        <f>ROUND(I865*H865,2)</f>
        <v>0</v>
      </c>
      <c r="BL865" s="19" t="s">
        <v>222</v>
      </c>
      <c r="BM865" s="210" t="s">
        <v>1197</v>
      </c>
    </row>
    <row r="866" s="2" customFormat="1">
      <c r="A866" s="40"/>
      <c r="B866" s="41"/>
      <c r="C866" s="42"/>
      <c r="D866" s="212" t="s">
        <v>133</v>
      </c>
      <c r="E866" s="42"/>
      <c r="F866" s="213" t="s">
        <v>1198</v>
      </c>
      <c r="G866" s="42"/>
      <c r="H866" s="42"/>
      <c r="I866" s="214"/>
      <c r="J866" s="42"/>
      <c r="K866" s="42"/>
      <c r="L866" s="46"/>
      <c r="M866" s="215"/>
      <c r="N866" s="216"/>
      <c r="O866" s="86"/>
      <c r="P866" s="86"/>
      <c r="Q866" s="86"/>
      <c r="R866" s="86"/>
      <c r="S866" s="86"/>
      <c r="T866" s="87"/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T866" s="19" t="s">
        <v>133</v>
      </c>
      <c r="AU866" s="19" t="s">
        <v>131</v>
      </c>
    </row>
    <row r="867" s="12" customFormat="1" ht="22.8" customHeight="1">
      <c r="A867" s="12"/>
      <c r="B867" s="183"/>
      <c r="C867" s="184"/>
      <c r="D867" s="185" t="s">
        <v>71</v>
      </c>
      <c r="E867" s="197" t="s">
        <v>1199</v>
      </c>
      <c r="F867" s="197" t="s">
        <v>1200</v>
      </c>
      <c r="G867" s="184"/>
      <c r="H867" s="184"/>
      <c r="I867" s="187"/>
      <c r="J867" s="198">
        <f>BK867</f>
        <v>0</v>
      </c>
      <c r="K867" s="184"/>
      <c r="L867" s="189"/>
      <c r="M867" s="190"/>
      <c r="N867" s="191"/>
      <c r="O867" s="191"/>
      <c r="P867" s="192">
        <f>SUM(P868:P930)</f>
        <v>0</v>
      </c>
      <c r="Q867" s="191"/>
      <c r="R867" s="192">
        <f>SUM(R868:R930)</f>
        <v>0.62305519999999992</v>
      </c>
      <c r="S867" s="191"/>
      <c r="T867" s="193">
        <f>SUM(T868:T930)</f>
        <v>0.49099999999999999</v>
      </c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R867" s="194" t="s">
        <v>131</v>
      </c>
      <c r="AT867" s="195" t="s">
        <v>71</v>
      </c>
      <c r="AU867" s="195" t="s">
        <v>77</v>
      </c>
      <c r="AY867" s="194" t="s">
        <v>123</v>
      </c>
      <c r="BK867" s="196">
        <f>SUM(BK868:BK930)</f>
        <v>0</v>
      </c>
    </row>
    <row r="868" s="2" customFormat="1" ht="16.5" customHeight="1">
      <c r="A868" s="40"/>
      <c r="B868" s="41"/>
      <c r="C868" s="199" t="s">
        <v>1201</v>
      </c>
      <c r="D868" s="199" t="s">
        <v>125</v>
      </c>
      <c r="E868" s="200" t="s">
        <v>1202</v>
      </c>
      <c r="F868" s="201" t="s">
        <v>1203</v>
      </c>
      <c r="G868" s="202" t="s">
        <v>261</v>
      </c>
      <c r="H868" s="203">
        <v>1</v>
      </c>
      <c r="I868" s="204"/>
      <c r="J868" s="205">
        <f>ROUND(I868*H868,2)</f>
        <v>0</v>
      </c>
      <c r="K868" s="201" t="s">
        <v>249</v>
      </c>
      <c r="L868" s="46"/>
      <c r="M868" s="206" t="s">
        <v>19</v>
      </c>
      <c r="N868" s="207" t="s">
        <v>44</v>
      </c>
      <c r="O868" s="86"/>
      <c r="P868" s="208">
        <f>O868*H868</f>
        <v>0</v>
      </c>
      <c r="Q868" s="208">
        <v>0</v>
      </c>
      <c r="R868" s="208">
        <f>Q868*H868</f>
        <v>0</v>
      </c>
      <c r="S868" s="208">
        <v>0.024</v>
      </c>
      <c r="T868" s="209">
        <f>S868*H868</f>
        <v>0.024</v>
      </c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R868" s="210" t="s">
        <v>222</v>
      </c>
      <c r="AT868" s="210" t="s">
        <v>125</v>
      </c>
      <c r="AU868" s="210" t="s">
        <v>131</v>
      </c>
      <c r="AY868" s="19" t="s">
        <v>123</v>
      </c>
      <c r="BE868" s="211">
        <f>IF(N868="základní",J868,0)</f>
        <v>0</v>
      </c>
      <c r="BF868" s="211">
        <f>IF(N868="snížená",J868,0)</f>
        <v>0</v>
      </c>
      <c r="BG868" s="211">
        <f>IF(N868="zákl. přenesená",J868,0)</f>
        <v>0</v>
      </c>
      <c r="BH868" s="211">
        <f>IF(N868="sníž. přenesená",J868,0)</f>
        <v>0</v>
      </c>
      <c r="BI868" s="211">
        <f>IF(N868="nulová",J868,0)</f>
        <v>0</v>
      </c>
      <c r="BJ868" s="19" t="s">
        <v>131</v>
      </c>
      <c r="BK868" s="211">
        <f>ROUND(I868*H868,2)</f>
        <v>0</v>
      </c>
      <c r="BL868" s="19" t="s">
        <v>222</v>
      </c>
      <c r="BM868" s="210" t="s">
        <v>1204</v>
      </c>
    </row>
    <row r="869" s="2" customFormat="1">
      <c r="A869" s="40"/>
      <c r="B869" s="41"/>
      <c r="C869" s="42"/>
      <c r="D869" s="212" t="s">
        <v>133</v>
      </c>
      <c r="E869" s="42"/>
      <c r="F869" s="213" t="s">
        <v>1205</v>
      </c>
      <c r="G869" s="42"/>
      <c r="H869" s="42"/>
      <c r="I869" s="214"/>
      <c r="J869" s="42"/>
      <c r="K869" s="42"/>
      <c r="L869" s="46"/>
      <c r="M869" s="215"/>
      <c r="N869" s="216"/>
      <c r="O869" s="86"/>
      <c r="P869" s="86"/>
      <c r="Q869" s="86"/>
      <c r="R869" s="86"/>
      <c r="S869" s="86"/>
      <c r="T869" s="87"/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T869" s="19" t="s">
        <v>133</v>
      </c>
      <c r="AU869" s="19" t="s">
        <v>131</v>
      </c>
    </row>
    <row r="870" s="2" customFormat="1" ht="16.5" customHeight="1">
      <c r="A870" s="40"/>
      <c r="B870" s="41"/>
      <c r="C870" s="199" t="s">
        <v>1206</v>
      </c>
      <c r="D870" s="199" t="s">
        <v>125</v>
      </c>
      <c r="E870" s="200" t="s">
        <v>1207</v>
      </c>
      <c r="F870" s="201" t="s">
        <v>1208</v>
      </c>
      <c r="G870" s="202" t="s">
        <v>261</v>
      </c>
      <c r="H870" s="203">
        <v>5</v>
      </c>
      <c r="I870" s="204"/>
      <c r="J870" s="205">
        <f>ROUND(I870*H870,2)</f>
        <v>0</v>
      </c>
      <c r="K870" s="201" t="s">
        <v>249</v>
      </c>
      <c r="L870" s="46"/>
      <c r="M870" s="206" t="s">
        <v>19</v>
      </c>
      <c r="N870" s="207" t="s">
        <v>44</v>
      </c>
      <c r="O870" s="86"/>
      <c r="P870" s="208">
        <f>O870*H870</f>
        <v>0</v>
      </c>
      <c r="Q870" s="208">
        <v>0</v>
      </c>
      <c r="R870" s="208">
        <f>Q870*H870</f>
        <v>0</v>
      </c>
      <c r="S870" s="208">
        <v>0.0040000000000000001</v>
      </c>
      <c r="T870" s="209">
        <f>S870*H870</f>
        <v>0.02</v>
      </c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R870" s="210" t="s">
        <v>222</v>
      </c>
      <c r="AT870" s="210" t="s">
        <v>125</v>
      </c>
      <c r="AU870" s="210" t="s">
        <v>131</v>
      </c>
      <c r="AY870" s="19" t="s">
        <v>123</v>
      </c>
      <c r="BE870" s="211">
        <f>IF(N870="základní",J870,0)</f>
        <v>0</v>
      </c>
      <c r="BF870" s="211">
        <f>IF(N870="snížená",J870,0)</f>
        <v>0</v>
      </c>
      <c r="BG870" s="211">
        <f>IF(N870="zákl. přenesená",J870,0)</f>
        <v>0</v>
      </c>
      <c r="BH870" s="211">
        <f>IF(N870="sníž. přenesená",J870,0)</f>
        <v>0</v>
      </c>
      <c r="BI870" s="211">
        <f>IF(N870="nulová",J870,0)</f>
        <v>0</v>
      </c>
      <c r="BJ870" s="19" t="s">
        <v>131</v>
      </c>
      <c r="BK870" s="211">
        <f>ROUND(I870*H870,2)</f>
        <v>0</v>
      </c>
      <c r="BL870" s="19" t="s">
        <v>222</v>
      </c>
      <c r="BM870" s="210" t="s">
        <v>1209</v>
      </c>
    </row>
    <row r="871" s="2" customFormat="1">
      <c r="A871" s="40"/>
      <c r="B871" s="41"/>
      <c r="C871" s="42"/>
      <c r="D871" s="212" t="s">
        <v>133</v>
      </c>
      <c r="E871" s="42"/>
      <c r="F871" s="213" t="s">
        <v>1210</v>
      </c>
      <c r="G871" s="42"/>
      <c r="H871" s="42"/>
      <c r="I871" s="214"/>
      <c r="J871" s="42"/>
      <c r="K871" s="42"/>
      <c r="L871" s="46"/>
      <c r="M871" s="215"/>
      <c r="N871" s="216"/>
      <c r="O871" s="86"/>
      <c r="P871" s="86"/>
      <c r="Q871" s="86"/>
      <c r="R871" s="86"/>
      <c r="S871" s="86"/>
      <c r="T871" s="87"/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T871" s="19" t="s">
        <v>133</v>
      </c>
      <c r="AU871" s="19" t="s">
        <v>131</v>
      </c>
    </row>
    <row r="872" s="2" customFormat="1" ht="21.75" customHeight="1">
      <c r="A872" s="40"/>
      <c r="B872" s="41"/>
      <c r="C872" s="199" t="s">
        <v>1211</v>
      </c>
      <c r="D872" s="199" t="s">
        <v>125</v>
      </c>
      <c r="E872" s="200" t="s">
        <v>1212</v>
      </c>
      <c r="F872" s="201" t="s">
        <v>1213</v>
      </c>
      <c r="G872" s="202" t="s">
        <v>261</v>
      </c>
      <c r="H872" s="203">
        <v>71</v>
      </c>
      <c r="I872" s="204"/>
      <c r="J872" s="205">
        <f>ROUND(I872*H872,2)</f>
        <v>0</v>
      </c>
      <c r="K872" s="201" t="s">
        <v>249</v>
      </c>
      <c r="L872" s="46"/>
      <c r="M872" s="206" t="s">
        <v>19</v>
      </c>
      <c r="N872" s="207" t="s">
        <v>44</v>
      </c>
      <c r="O872" s="86"/>
      <c r="P872" s="208">
        <f>O872*H872</f>
        <v>0</v>
      </c>
      <c r="Q872" s="208">
        <v>0</v>
      </c>
      <c r="R872" s="208">
        <f>Q872*H872</f>
        <v>0</v>
      </c>
      <c r="S872" s="208">
        <v>0.0050000000000000001</v>
      </c>
      <c r="T872" s="209">
        <f>S872*H872</f>
        <v>0.35499999999999998</v>
      </c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R872" s="210" t="s">
        <v>222</v>
      </c>
      <c r="AT872" s="210" t="s">
        <v>125</v>
      </c>
      <c r="AU872" s="210" t="s">
        <v>131</v>
      </c>
      <c r="AY872" s="19" t="s">
        <v>123</v>
      </c>
      <c r="BE872" s="211">
        <f>IF(N872="základní",J872,0)</f>
        <v>0</v>
      </c>
      <c r="BF872" s="211">
        <f>IF(N872="snížená",J872,0)</f>
        <v>0</v>
      </c>
      <c r="BG872" s="211">
        <f>IF(N872="zákl. přenesená",J872,0)</f>
        <v>0</v>
      </c>
      <c r="BH872" s="211">
        <f>IF(N872="sníž. přenesená",J872,0)</f>
        <v>0</v>
      </c>
      <c r="BI872" s="211">
        <f>IF(N872="nulová",J872,0)</f>
        <v>0</v>
      </c>
      <c r="BJ872" s="19" t="s">
        <v>131</v>
      </c>
      <c r="BK872" s="211">
        <f>ROUND(I872*H872,2)</f>
        <v>0</v>
      </c>
      <c r="BL872" s="19" t="s">
        <v>222</v>
      </c>
      <c r="BM872" s="210" t="s">
        <v>1214</v>
      </c>
    </row>
    <row r="873" s="2" customFormat="1">
      <c r="A873" s="40"/>
      <c r="B873" s="41"/>
      <c r="C873" s="42"/>
      <c r="D873" s="212" t="s">
        <v>133</v>
      </c>
      <c r="E873" s="42"/>
      <c r="F873" s="213" t="s">
        <v>1215</v>
      </c>
      <c r="G873" s="42"/>
      <c r="H873" s="42"/>
      <c r="I873" s="214"/>
      <c r="J873" s="42"/>
      <c r="K873" s="42"/>
      <c r="L873" s="46"/>
      <c r="M873" s="215"/>
      <c r="N873" s="216"/>
      <c r="O873" s="86"/>
      <c r="P873" s="86"/>
      <c r="Q873" s="86"/>
      <c r="R873" s="86"/>
      <c r="S873" s="86"/>
      <c r="T873" s="87"/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T873" s="19" t="s">
        <v>133</v>
      </c>
      <c r="AU873" s="19" t="s">
        <v>131</v>
      </c>
    </row>
    <row r="874" s="2" customFormat="1" ht="21.75" customHeight="1">
      <c r="A874" s="40"/>
      <c r="B874" s="41"/>
      <c r="C874" s="199" t="s">
        <v>1216</v>
      </c>
      <c r="D874" s="199" t="s">
        <v>125</v>
      </c>
      <c r="E874" s="200" t="s">
        <v>1217</v>
      </c>
      <c r="F874" s="201" t="s">
        <v>1218</v>
      </c>
      <c r="G874" s="202" t="s">
        <v>261</v>
      </c>
      <c r="H874" s="203">
        <v>13</v>
      </c>
      <c r="I874" s="204"/>
      <c r="J874" s="205">
        <f>ROUND(I874*H874,2)</f>
        <v>0</v>
      </c>
      <c r="K874" s="201" t="s">
        <v>249</v>
      </c>
      <c r="L874" s="46"/>
      <c r="M874" s="206" t="s">
        <v>19</v>
      </c>
      <c r="N874" s="207" t="s">
        <v>44</v>
      </c>
      <c r="O874" s="86"/>
      <c r="P874" s="208">
        <f>O874*H874</f>
        <v>0</v>
      </c>
      <c r="Q874" s="208">
        <v>0</v>
      </c>
      <c r="R874" s="208">
        <f>Q874*H874</f>
        <v>0</v>
      </c>
      <c r="S874" s="208">
        <v>0.0060000000000000001</v>
      </c>
      <c r="T874" s="209">
        <f>S874*H874</f>
        <v>0.078</v>
      </c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R874" s="210" t="s">
        <v>222</v>
      </c>
      <c r="AT874" s="210" t="s">
        <v>125</v>
      </c>
      <c r="AU874" s="210" t="s">
        <v>131</v>
      </c>
      <c r="AY874" s="19" t="s">
        <v>123</v>
      </c>
      <c r="BE874" s="211">
        <f>IF(N874="základní",J874,0)</f>
        <v>0</v>
      </c>
      <c r="BF874" s="211">
        <f>IF(N874="snížená",J874,0)</f>
        <v>0</v>
      </c>
      <c r="BG874" s="211">
        <f>IF(N874="zákl. přenesená",J874,0)</f>
        <v>0</v>
      </c>
      <c r="BH874" s="211">
        <f>IF(N874="sníž. přenesená",J874,0)</f>
        <v>0</v>
      </c>
      <c r="BI874" s="211">
        <f>IF(N874="nulová",J874,0)</f>
        <v>0</v>
      </c>
      <c r="BJ874" s="19" t="s">
        <v>131</v>
      </c>
      <c r="BK874" s="211">
        <f>ROUND(I874*H874,2)</f>
        <v>0</v>
      </c>
      <c r="BL874" s="19" t="s">
        <v>222</v>
      </c>
      <c r="BM874" s="210" t="s">
        <v>1219</v>
      </c>
    </row>
    <row r="875" s="2" customFormat="1">
      <c r="A875" s="40"/>
      <c r="B875" s="41"/>
      <c r="C875" s="42"/>
      <c r="D875" s="212" t="s">
        <v>133</v>
      </c>
      <c r="E875" s="42"/>
      <c r="F875" s="213" t="s">
        <v>1220</v>
      </c>
      <c r="G875" s="42"/>
      <c r="H875" s="42"/>
      <c r="I875" s="214"/>
      <c r="J875" s="42"/>
      <c r="K875" s="42"/>
      <c r="L875" s="46"/>
      <c r="M875" s="215"/>
      <c r="N875" s="216"/>
      <c r="O875" s="86"/>
      <c r="P875" s="86"/>
      <c r="Q875" s="86"/>
      <c r="R875" s="86"/>
      <c r="S875" s="86"/>
      <c r="T875" s="87"/>
      <c r="U875" s="40"/>
      <c r="V875" s="40"/>
      <c r="W875" s="40"/>
      <c r="X875" s="40"/>
      <c r="Y875" s="40"/>
      <c r="Z875" s="40"/>
      <c r="AA875" s="40"/>
      <c r="AB875" s="40"/>
      <c r="AC875" s="40"/>
      <c r="AD875" s="40"/>
      <c r="AE875" s="40"/>
      <c r="AT875" s="19" t="s">
        <v>133</v>
      </c>
      <c r="AU875" s="19" t="s">
        <v>131</v>
      </c>
    </row>
    <row r="876" s="2" customFormat="1" ht="16.5" customHeight="1">
      <c r="A876" s="40"/>
      <c r="B876" s="41"/>
      <c r="C876" s="199" t="s">
        <v>1221</v>
      </c>
      <c r="D876" s="199" t="s">
        <v>125</v>
      </c>
      <c r="E876" s="200" t="s">
        <v>1222</v>
      </c>
      <c r="F876" s="201" t="s">
        <v>1223</v>
      </c>
      <c r="G876" s="202" t="s">
        <v>261</v>
      </c>
      <c r="H876" s="203">
        <v>2</v>
      </c>
      <c r="I876" s="204"/>
      <c r="J876" s="205">
        <f>ROUND(I876*H876,2)</f>
        <v>0</v>
      </c>
      <c r="K876" s="201" t="s">
        <v>249</v>
      </c>
      <c r="L876" s="46"/>
      <c r="M876" s="206" t="s">
        <v>19</v>
      </c>
      <c r="N876" s="207" t="s">
        <v>44</v>
      </c>
      <c r="O876" s="86"/>
      <c r="P876" s="208">
        <f>O876*H876</f>
        <v>0</v>
      </c>
      <c r="Q876" s="208">
        <v>0</v>
      </c>
      <c r="R876" s="208">
        <f>Q876*H876</f>
        <v>0</v>
      </c>
      <c r="S876" s="208">
        <v>0.0070000000000000001</v>
      </c>
      <c r="T876" s="209">
        <f>S876*H876</f>
        <v>0.014</v>
      </c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R876" s="210" t="s">
        <v>222</v>
      </c>
      <c r="AT876" s="210" t="s">
        <v>125</v>
      </c>
      <c r="AU876" s="210" t="s">
        <v>131</v>
      </c>
      <c r="AY876" s="19" t="s">
        <v>123</v>
      </c>
      <c r="BE876" s="211">
        <f>IF(N876="základní",J876,0)</f>
        <v>0</v>
      </c>
      <c r="BF876" s="211">
        <f>IF(N876="snížená",J876,0)</f>
        <v>0</v>
      </c>
      <c r="BG876" s="211">
        <f>IF(N876="zákl. přenesená",J876,0)</f>
        <v>0</v>
      </c>
      <c r="BH876" s="211">
        <f>IF(N876="sníž. přenesená",J876,0)</f>
        <v>0</v>
      </c>
      <c r="BI876" s="211">
        <f>IF(N876="nulová",J876,0)</f>
        <v>0</v>
      </c>
      <c r="BJ876" s="19" t="s">
        <v>131</v>
      </c>
      <c r="BK876" s="211">
        <f>ROUND(I876*H876,2)</f>
        <v>0</v>
      </c>
      <c r="BL876" s="19" t="s">
        <v>222</v>
      </c>
      <c r="BM876" s="210" t="s">
        <v>1224</v>
      </c>
    </row>
    <row r="877" s="2" customFormat="1">
      <c r="A877" s="40"/>
      <c r="B877" s="41"/>
      <c r="C877" s="42"/>
      <c r="D877" s="212" t="s">
        <v>133</v>
      </c>
      <c r="E877" s="42"/>
      <c r="F877" s="213" t="s">
        <v>1225</v>
      </c>
      <c r="G877" s="42"/>
      <c r="H877" s="42"/>
      <c r="I877" s="214"/>
      <c r="J877" s="42"/>
      <c r="K877" s="42"/>
      <c r="L877" s="46"/>
      <c r="M877" s="215"/>
      <c r="N877" s="216"/>
      <c r="O877" s="86"/>
      <c r="P877" s="86"/>
      <c r="Q877" s="86"/>
      <c r="R877" s="86"/>
      <c r="S877" s="86"/>
      <c r="T877" s="87"/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T877" s="19" t="s">
        <v>133</v>
      </c>
      <c r="AU877" s="19" t="s">
        <v>131</v>
      </c>
    </row>
    <row r="878" s="2" customFormat="1" ht="16.5" customHeight="1">
      <c r="A878" s="40"/>
      <c r="B878" s="41"/>
      <c r="C878" s="199" t="s">
        <v>1226</v>
      </c>
      <c r="D878" s="199" t="s">
        <v>125</v>
      </c>
      <c r="E878" s="200" t="s">
        <v>1227</v>
      </c>
      <c r="F878" s="201" t="s">
        <v>1228</v>
      </c>
      <c r="G878" s="202" t="s">
        <v>261</v>
      </c>
      <c r="H878" s="203">
        <v>20</v>
      </c>
      <c r="I878" s="204"/>
      <c r="J878" s="205">
        <f>ROUND(I878*H878,2)</f>
        <v>0</v>
      </c>
      <c r="K878" s="201" t="s">
        <v>249</v>
      </c>
      <c r="L878" s="46"/>
      <c r="M878" s="206" t="s">
        <v>19</v>
      </c>
      <c r="N878" s="207" t="s">
        <v>44</v>
      </c>
      <c r="O878" s="86"/>
      <c r="P878" s="208">
        <f>O878*H878</f>
        <v>0</v>
      </c>
      <c r="Q878" s="208">
        <v>0.00027</v>
      </c>
      <c r="R878" s="208">
        <f>Q878*H878</f>
        <v>0.0054000000000000003</v>
      </c>
      <c r="S878" s="208">
        <v>0</v>
      </c>
      <c r="T878" s="209">
        <f>S878*H878</f>
        <v>0</v>
      </c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R878" s="210" t="s">
        <v>222</v>
      </c>
      <c r="AT878" s="210" t="s">
        <v>125</v>
      </c>
      <c r="AU878" s="210" t="s">
        <v>131</v>
      </c>
      <c r="AY878" s="19" t="s">
        <v>123</v>
      </c>
      <c r="BE878" s="211">
        <f>IF(N878="základní",J878,0)</f>
        <v>0</v>
      </c>
      <c r="BF878" s="211">
        <f>IF(N878="snížená",J878,0)</f>
        <v>0</v>
      </c>
      <c r="BG878" s="211">
        <f>IF(N878="zákl. přenesená",J878,0)</f>
        <v>0</v>
      </c>
      <c r="BH878" s="211">
        <f>IF(N878="sníž. přenesená",J878,0)</f>
        <v>0</v>
      </c>
      <c r="BI878" s="211">
        <f>IF(N878="nulová",J878,0)</f>
        <v>0</v>
      </c>
      <c r="BJ878" s="19" t="s">
        <v>131</v>
      </c>
      <c r="BK878" s="211">
        <f>ROUND(I878*H878,2)</f>
        <v>0</v>
      </c>
      <c r="BL878" s="19" t="s">
        <v>222</v>
      </c>
      <c r="BM878" s="210" t="s">
        <v>1229</v>
      </c>
    </row>
    <row r="879" s="2" customFormat="1">
      <c r="A879" s="40"/>
      <c r="B879" s="41"/>
      <c r="C879" s="42"/>
      <c r="D879" s="212" t="s">
        <v>133</v>
      </c>
      <c r="E879" s="42"/>
      <c r="F879" s="213" t="s">
        <v>1230</v>
      </c>
      <c r="G879" s="42"/>
      <c r="H879" s="42"/>
      <c r="I879" s="214"/>
      <c r="J879" s="42"/>
      <c r="K879" s="42"/>
      <c r="L879" s="46"/>
      <c r="M879" s="215"/>
      <c r="N879" s="216"/>
      <c r="O879" s="86"/>
      <c r="P879" s="86"/>
      <c r="Q879" s="86"/>
      <c r="R879" s="86"/>
      <c r="S879" s="86"/>
      <c r="T879" s="87"/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T879" s="19" t="s">
        <v>133</v>
      </c>
      <c r="AU879" s="19" t="s">
        <v>131</v>
      </c>
    </row>
    <row r="880" s="2" customFormat="1" ht="21.75" customHeight="1">
      <c r="A880" s="40"/>
      <c r="B880" s="41"/>
      <c r="C880" s="199" t="s">
        <v>1231</v>
      </c>
      <c r="D880" s="199" t="s">
        <v>125</v>
      </c>
      <c r="E880" s="200" t="s">
        <v>1232</v>
      </c>
      <c r="F880" s="201" t="s">
        <v>1233</v>
      </c>
      <c r="G880" s="202" t="s">
        <v>128</v>
      </c>
      <c r="H880" s="203">
        <v>126.95999999999999</v>
      </c>
      <c r="I880" s="204"/>
      <c r="J880" s="205">
        <f>ROUND(I880*H880,2)</f>
        <v>0</v>
      </c>
      <c r="K880" s="201" t="s">
        <v>249</v>
      </c>
      <c r="L880" s="46"/>
      <c r="M880" s="206" t="s">
        <v>19</v>
      </c>
      <c r="N880" s="207" t="s">
        <v>44</v>
      </c>
      <c r="O880" s="86"/>
      <c r="P880" s="208">
        <f>O880*H880</f>
        <v>0</v>
      </c>
      <c r="Q880" s="208">
        <v>0.00027</v>
      </c>
      <c r="R880" s="208">
        <f>Q880*H880</f>
        <v>0.034279199999999996</v>
      </c>
      <c r="S880" s="208">
        <v>0</v>
      </c>
      <c r="T880" s="209">
        <f>S880*H880</f>
        <v>0</v>
      </c>
      <c r="U880" s="40"/>
      <c r="V880" s="40"/>
      <c r="W880" s="40"/>
      <c r="X880" s="40"/>
      <c r="Y880" s="40"/>
      <c r="Z880" s="40"/>
      <c r="AA880" s="40"/>
      <c r="AB880" s="40"/>
      <c r="AC880" s="40"/>
      <c r="AD880" s="40"/>
      <c r="AE880" s="40"/>
      <c r="AR880" s="210" t="s">
        <v>222</v>
      </c>
      <c r="AT880" s="210" t="s">
        <v>125</v>
      </c>
      <c r="AU880" s="210" t="s">
        <v>131</v>
      </c>
      <c r="AY880" s="19" t="s">
        <v>123</v>
      </c>
      <c r="BE880" s="211">
        <f>IF(N880="základní",J880,0)</f>
        <v>0</v>
      </c>
      <c r="BF880" s="211">
        <f>IF(N880="snížená",J880,0)</f>
        <v>0</v>
      </c>
      <c r="BG880" s="211">
        <f>IF(N880="zákl. přenesená",J880,0)</f>
        <v>0</v>
      </c>
      <c r="BH880" s="211">
        <f>IF(N880="sníž. přenesená",J880,0)</f>
        <v>0</v>
      </c>
      <c r="BI880" s="211">
        <f>IF(N880="nulová",J880,0)</f>
        <v>0</v>
      </c>
      <c r="BJ880" s="19" t="s">
        <v>131</v>
      </c>
      <c r="BK880" s="211">
        <f>ROUND(I880*H880,2)</f>
        <v>0</v>
      </c>
      <c r="BL880" s="19" t="s">
        <v>222</v>
      </c>
      <c r="BM880" s="210" t="s">
        <v>1234</v>
      </c>
    </row>
    <row r="881" s="2" customFormat="1">
      <c r="A881" s="40"/>
      <c r="B881" s="41"/>
      <c r="C881" s="42"/>
      <c r="D881" s="212" t="s">
        <v>133</v>
      </c>
      <c r="E881" s="42"/>
      <c r="F881" s="213" t="s">
        <v>1235</v>
      </c>
      <c r="G881" s="42"/>
      <c r="H881" s="42"/>
      <c r="I881" s="214"/>
      <c r="J881" s="42"/>
      <c r="K881" s="42"/>
      <c r="L881" s="46"/>
      <c r="M881" s="215"/>
      <c r="N881" s="216"/>
      <c r="O881" s="86"/>
      <c r="P881" s="86"/>
      <c r="Q881" s="86"/>
      <c r="R881" s="86"/>
      <c r="S881" s="86"/>
      <c r="T881" s="87"/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T881" s="19" t="s">
        <v>133</v>
      </c>
      <c r="AU881" s="19" t="s">
        <v>131</v>
      </c>
    </row>
    <row r="882" s="14" customFormat="1">
      <c r="A882" s="14"/>
      <c r="B882" s="228"/>
      <c r="C882" s="229"/>
      <c r="D882" s="219" t="s">
        <v>135</v>
      </c>
      <c r="E882" s="230" t="s">
        <v>19</v>
      </c>
      <c r="F882" s="231" t="s">
        <v>1236</v>
      </c>
      <c r="G882" s="229"/>
      <c r="H882" s="232">
        <v>37.799999999999997</v>
      </c>
      <c r="I882" s="233"/>
      <c r="J882" s="229"/>
      <c r="K882" s="229"/>
      <c r="L882" s="234"/>
      <c r="M882" s="235"/>
      <c r="N882" s="236"/>
      <c r="O882" s="236"/>
      <c r="P882" s="236"/>
      <c r="Q882" s="236"/>
      <c r="R882" s="236"/>
      <c r="S882" s="236"/>
      <c r="T882" s="237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38" t="s">
        <v>135</v>
      </c>
      <c r="AU882" s="238" t="s">
        <v>131</v>
      </c>
      <c r="AV882" s="14" t="s">
        <v>131</v>
      </c>
      <c r="AW882" s="14" t="s">
        <v>33</v>
      </c>
      <c r="AX882" s="14" t="s">
        <v>72</v>
      </c>
      <c r="AY882" s="238" t="s">
        <v>123</v>
      </c>
    </row>
    <row r="883" s="14" customFormat="1">
      <c r="A883" s="14"/>
      <c r="B883" s="228"/>
      <c r="C883" s="229"/>
      <c r="D883" s="219" t="s">
        <v>135</v>
      </c>
      <c r="E883" s="230" t="s">
        <v>19</v>
      </c>
      <c r="F883" s="231" t="s">
        <v>1237</v>
      </c>
      <c r="G883" s="229"/>
      <c r="H883" s="232">
        <v>77.280000000000001</v>
      </c>
      <c r="I883" s="233"/>
      <c r="J883" s="229"/>
      <c r="K883" s="229"/>
      <c r="L883" s="234"/>
      <c r="M883" s="235"/>
      <c r="N883" s="236"/>
      <c r="O883" s="236"/>
      <c r="P883" s="236"/>
      <c r="Q883" s="236"/>
      <c r="R883" s="236"/>
      <c r="S883" s="236"/>
      <c r="T883" s="237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38" t="s">
        <v>135</v>
      </c>
      <c r="AU883" s="238" t="s">
        <v>131</v>
      </c>
      <c r="AV883" s="14" t="s">
        <v>131</v>
      </c>
      <c r="AW883" s="14" t="s">
        <v>33</v>
      </c>
      <c r="AX883" s="14" t="s">
        <v>72</v>
      </c>
      <c r="AY883" s="238" t="s">
        <v>123</v>
      </c>
    </row>
    <row r="884" s="14" customFormat="1">
      <c r="A884" s="14"/>
      <c r="B884" s="228"/>
      <c r="C884" s="229"/>
      <c r="D884" s="219" t="s">
        <v>135</v>
      </c>
      <c r="E884" s="230" t="s">
        <v>19</v>
      </c>
      <c r="F884" s="231" t="s">
        <v>356</v>
      </c>
      <c r="G884" s="229"/>
      <c r="H884" s="232">
        <v>1.44</v>
      </c>
      <c r="I884" s="233"/>
      <c r="J884" s="229"/>
      <c r="K884" s="229"/>
      <c r="L884" s="234"/>
      <c r="M884" s="235"/>
      <c r="N884" s="236"/>
      <c r="O884" s="236"/>
      <c r="P884" s="236"/>
      <c r="Q884" s="236"/>
      <c r="R884" s="236"/>
      <c r="S884" s="236"/>
      <c r="T884" s="237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38" t="s">
        <v>135</v>
      </c>
      <c r="AU884" s="238" t="s">
        <v>131</v>
      </c>
      <c r="AV884" s="14" t="s">
        <v>131</v>
      </c>
      <c r="AW884" s="14" t="s">
        <v>33</v>
      </c>
      <c r="AX884" s="14" t="s">
        <v>72</v>
      </c>
      <c r="AY884" s="238" t="s">
        <v>123</v>
      </c>
    </row>
    <row r="885" s="14" customFormat="1">
      <c r="A885" s="14"/>
      <c r="B885" s="228"/>
      <c r="C885" s="229"/>
      <c r="D885" s="219" t="s">
        <v>135</v>
      </c>
      <c r="E885" s="230" t="s">
        <v>19</v>
      </c>
      <c r="F885" s="231" t="s">
        <v>355</v>
      </c>
      <c r="G885" s="229"/>
      <c r="H885" s="232">
        <v>7.2000000000000002</v>
      </c>
      <c r="I885" s="233"/>
      <c r="J885" s="229"/>
      <c r="K885" s="229"/>
      <c r="L885" s="234"/>
      <c r="M885" s="235"/>
      <c r="N885" s="236"/>
      <c r="O885" s="236"/>
      <c r="P885" s="236"/>
      <c r="Q885" s="236"/>
      <c r="R885" s="236"/>
      <c r="S885" s="236"/>
      <c r="T885" s="237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38" t="s">
        <v>135</v>
      </c>
      <c r="AU885" s="238" t="s">
        <v>131</v>
      </c>
      <c r="AV885" s="14" t="s">
        <v>131</v>
      </c>
      <c r="AW885" s="14" t="s">
        <v>33</v>
      </c>
      <c r="AX885" s="14" t="s">
        <v>72</v>
      </c>
      <c r="AY885" s="238" t="s">
        <v>123</v>
      </c>
    </row>
    <row r="886" s="14" customFormat="1">
      <c r="A886" s="14"/>
      <c r="B886" s="228"/>
      <c r="C886" s="229"/>
      <c r="D886" s="219" t="s">
        <v>135</v>
      </c>
      <c r="E886" s="230" t="s">
        <v>19</v>
      </c>
      <c r="F886" s="231" t="s">
        <v>351</v>
      </c>
      <c r="G886" s="229"/>
      <c r="H886" s="232">
        <v>3.2400000000000002</v>
      </c>
      <c r="I886" s="233"/>
      <c r="J886" s="229"/>
      <c r="K886" s="229"/>
      <c r="L886" s="234"/>
      <c r="M886" s="235"/>
      <c r="N886" s="236"/>
      <c r="O886" s="236"/>
      <c r="P886" s="236"/>
      <c r="Q886" s="236"/>
      <c r="R886" s="236"/>
      <c r="S886" s="236"/>
      <c r="T886" s="237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38" t="s">
        <v>135</v>
      </c>
      <c r="AU886" s="238" t="s">
        <v>131</v>
      </c>
      <c r="AV886" s="14" t="s">
        <v>131</v>
      </c>
      <c r="AW886" s="14" t="s">
        <v>33</v>
      </c>
      <c r="AX886" s="14" t="s">
        <v>72</v>
      </c>
      <c r="AY886" s="238" t="s">
        <v>123</v>
      </c>
    </row>
    <row r="887" s="15" customFormat="1">
      <c r="A887" s="15"/>
      <c r="B887" s="239"/>
      <c r="C887" s="240"/>
      <c r="D887" s="219" t="s">
        <v>135</v>
      </c>
      <c r="E887" s="241" t="s">
        <v>19</v>
      </c>
      <c r="F887" s="242" t="s">
        <v>140</v>
      </c>
      <c r="G887" s="240"/>
      <c r="H887" s="243">
        <v>126.95999999999999</v>
      </c>
      <c r="I887" s="244"/>
      <c r="J887" s="240"/>
      <c r="K887" s="240"/>
      <c r="L887" s="245"/>
      <c r="M887" s="246"/>
      <c r="N887" s="247"/>
      <c r="O887" s="247"/>
      <c r="P887" s="247"/>
      <c r="Q887" s="247"/>
      <c r="R887" s="247"/>
      <c r="S887" s="247"/>
      <c r="T887" s="248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T887" s="249" t="s">
        <v>135</v>
      </c>
      <c r="AU887" s="249" t="s">
        <v>131</v>
      </c>
      <c r="AV887" s="15" t="s">
        <v>130</v>
      </c>
      <c r="AW887" s="15" t="s">
        <v>33</v>
      </c>
      <c r="AX887" s="15" t="s">
        <v>77</v>
      </c>
      <c r="AY887" s="249" t="s">
        <v>123</v>
      </c>
    </row>
    <row r="888" s="2" customFormat="1" ht="24.15" customHeight="1">
      <c r="A888" s="40"/>
      <c r="B888" s="41"/>
      <c r="C888" s="199" t="s">
        <v>1238</v>
      </c>
      <c r="D888" s="199" t="s">
        <v>125</v>
      </c>
      <c r="E888" s="200" t="s">
        <v>1239</v>
      </c>
      <c r="F888" s="201" t="s">
        <v>1240</v>
      </c>
      <c r="G888" s="202" t="s">
        <v>261</v>
      </c>
      <c r="H888" s="203">
        <v>4</v>
      </c>
      <c r="I888" s="204"/>
      <c r="J888" s="205">
        <f>ROUND(I888*H888,2)</f>
        <v>0</v>
      </c>
      <c r="K888" s="201" t="s">
        <v>249</v>
      </c>
      <c r="L888" s="46"/>
      <c r="M888" s="206" t="s">
        <v>19</v>
      </c>
      <c r="N888" s="207" t="s">
        <v>44</v>
      </c>
      <c r="O888" s="86"/>
      <c r="P888" s="208">
        <f>O888*H888</f>
        <v>0</v>
      </c>
      <c r="Q888" s="208">
        <v>0.00025999999999999998</v>
      </c>
      <c r="R888" s="208">
        <f>Q888*H888</f>
        <v>0.0010399999999999999</v>
      </c>
      <c r="S888" s="208">
        <v>0</v>
      </c>
      <c r="T888" s="209">
        <f>S888*H888</f>
        <v>0</v>
      </c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R888" s="210" t="s">
        <v>222</v>
      </c>
      <c r="AT888" s="210" t="s">
        <v>125</v>
      </c>
      <c r="AU888" s="210" t="s">
        <v>131</v>
      </c>
      <c r="AY888" s="19" t="s">
        <v>123</v>
      </c>
      <c r="BE888" s="211">
        <f>IF(N888="základní",J888,0)</f>
        <v>0</v>
      </c>
      <c r="BF888" s="211">
        <f>IF(N888="snížená",J888,0)</f>
        <v>0</v>
      </c>
      <c r="BG888" s="211">
        <f>IF(N888="zákl. přenesená",J888,0)</f>
        <v>0</v>
      </c>
      <c r="BH888" s="211">
        <f>IF(N888="sníž. přenesená",J888,0)</f>
        <v>0</v>
      </c>
      <c r="BI888" s="211">
        <f>IF(N888="nulová",J888,0)</f>
        <v>0</v>
      </c>
      <c r="BJ888" s="19" t="s">
        <v>131</v>
      </c>
      <c r="BK888" s="211">
        <f>ROUND(I888*H888,2)</f>
        <v>0</v>
      </c>
      <c r="BL888" s="19" t="s">
        <v>222</v>
      </c>
      <c r="BM888" s="210" t="s">
        <v>1241</v>
      </c>
    </row>
    <row r="889" s="2" customFormat="1">
      <c r="A889" s="40"/>
      <c r="B889" s="41"/>
      <c r="C889" s="42"/>
      <c r="D889" s="212" t="s">
        <v>133</v>
      </c>
      <c r="E889" s="42"/>
      <c r="F889" s="213" t="s">
        <v>1242</v>
      </c>
      <c r="G889" s="42"/>
      <c r="H889" s="42"/>
      <c r="I889" s="214"/>
      <c r="J889" s="42"/>
      <c r="K889" s="42"/>
      <c r="L889" s="46"/>
      <c r="M889" s="215"/>
      <c r="N889" s="216"/>
      <c r="O889" s="86"/>
      <c r="P889" s="86"/>
      <c r="Q889" s="86"/>
      <c r="R889" s="86"/>
      <c r="S889" s="86"/>
      <c r="T889" s="87"/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T889" s="19" t="s">
        <v>133</v>
      </c>
      <c r="AU889" s="19" t="s">
        <v>131</v>
      </c>
    </row>
    <row r="890" s="2" customFormat="1" ht="24.15" customHeight="1">
      <c r="A890" s="40"/>
      <c r="B890" s="41"/>
      <c r="C890" s="199" t="s">
        <v>1243</v>
      </c>
      <c r="D890" s="199" t="s">
        <v>125</v>
      </c>
      <c r="E890" s="200" t="s">
        <v>1244</v>
      </c>
      <c r="F890" s="201" t="s">
        <v>1245</v>
      </c>
      <c r="G890" s="202" t="s">
        <v>261</v>
      </c>
      <c r="H890" s="203">
        <v>1</v>
      </c>
      <c r="I890" s="204"/>
      <c r="J890" s="205">
        <f>ROUND(I890*H890,2)</f>
        <v>0</v>
      </c>
      <c r="K890" s="201" t="s">
        <v>249</v>
      </c>
      <c r="L890" s="46"/>
      <c r="M890" s="206" t="s">
        <v>19</v>
      </c>
      <c r="N890" s="207" t="s">
        <v>44</v>
      </c>
      <c r="O890" s="86"/>
      <c r="P890" s="208">
        <f>O890*H890</f>
        <v>0</v>
      </c>
      <c r="Q890" s="208">
        <v>0.00088000000000000003</v>
      </c>
      <c r="R890" s="208">
        <f>Q890*H890</f>
        <v>0.00088000000000000003</v>
      </c>
      <c r="S890" s="208">
        <v>0</v>
      </c>
      <c r="T890" s="209">
        <f>S890*H890</f>
        <v>0</v>
      </c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R890" s="210" t="s">
        <v>222</v>
      </c>
      <c r="AT890" s="210" t="s">
        <v>125</v>
      </c>
      <c r="AU890" s="210" t="s">
        <v>131</v>
      </c>
      <c r="AY890" s="19" t="s">
        <v>123</v>
      </c>
      <c r="BE890" s="211">
        <f>IF(N890="základní",J890,0)</f>
        <v>0</v>
      </c>
      <c r="BF890" s="211">
        <f>IF(N890="snížená",J890,0)</f>
        <v>0</v>
      </c>
      <c r="BG890" s="211">
        <f>IF(N890="zákl. přenesená",J890,0)</f>
        <v>0</v>
      </c>
      <c r="BH890" s="211">
        <f>IF(N890="sníž. přenesená",J890,0)</f>
        <v>0</v>
      </c>
      <c r="BI890" s="211">
        <f>IF(N890="nulová",J890,0)</f>
        <v>0</v>
      </c>
      <c r="BJ890" s="19" t="s">
        <v>131</v>
      </c>
      <c r="BK890" s="211">
        <f>ROUND(I890*H890,2)</f>
        <v>0</v>
      </c>
      <c r="BL890" s="19" t="s">
        <v>222</v>
      </c>
      <c r="BM890" s="210" t="s">
        <v>1246</v>
      </c>
    </row>
    <row r="891" s="2" customFormat="1">
      <c r="A891" s="40"/>
      <c r="B891" s="41"/>
      <c r="C891" s="42"/>
      <c r="D891" s="212" t="s">
        <v>133</v>
      </c>
      <c r="E891" s="42"/>
      <c r="F891" s="213" t="s">
        <v>1247</v>
      </c>
      <c r="G891" s="42"/>
      <c r="H891" s="42"/>
      <c r="I891" s="214"/>
      <c r="J891" s="42"/>
      <c r="K891" s="42"/>
      <c r="L891" s="46"/>
      <c r="M891" s="215"/>
      <c r="N891" s="216"/>
      <c r="O891" s="86"/>
      <c r="P891" s="86"/>
      <c r="Q891" s="86"/>
      <c r="R891" s="86"/>
      <c r="S891" s="86"/>
      <c r="T891" s="87"/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T891" s="19" t="s">
        <v>133</v>
      </c>
      <c r="AU891" s="19" t="s">
        <v>131</v>
      </c>
    </row>
    <row r="892" s="2" customFormat="1" ht="24.15" customHeight="1">
      <c r="A892" s="40"/>
      <c r="B892" s="41"/>
      <c r="C892" s="199" t="s">
        <v>1248</v>
      </c>
      <c r="D892" s="199" t="s">
        <v>125</v>
      </c>
      <c r="E892" s="200" t="s">
        <v>1249</v>
      </c>
      <c r="F892" s="201" t="s">
        <v>1250</v>
      </c>
      <c r="G892" s="202" t="s">
        <v>261</v>
      </c>
      <c r="H892" s="203">
        <v>2</v>
      </c>
      <c r="I892" s="204"/>
      <c r="J892" s="205">
        <f>ROUND(I892*H892,2)</f>
        <v>0</v>
      </c>
      <c r="K892" s="201" t="s">
        <v>249</v>
      </c>
      <c r="L892" s="46"/>
      <c r="M892" s="206" t="s">
        <v>19</v>
      </c>
      <c r="N892" s="207" t="s">
        <v>44</v>
      </c>
      <c r="O892" s="86"/>
      <c r="P892" s="208">
        <f>O892*H892</f>
        <v>0</v>
      </c>
      <c r="Q892" s="208">
        <v>0.00085999999999999998</v>
      </c>
      <c r="R892" s="208">
        <f>Q892*H892</f>
        <v>0.00172</v>
      </c>
      <c r="S892" s="208">
        <v>0</v>
      </c>
      <c r="T892" s="209">
        <f>S892*H892</f>
        <v>0</v>
      </c>
      <c r="U892" s="40"/>
      <c r="V892" s="40"/>
      <c r="W892" s="40"/>
      <c r="X892" s="40"/>
      <c r="Y892" s="40"/>
      <c r="Z892" s="40"/>
      <c r="AA892" s="40"/>
      <c r="AB892" s="40"/>
      <c r="AC892" s="40"/>
      <c r="AD892" s="40"/>
      <c r="AE892" s="40"/>
      <c r="AR892" s="210" t="s">
        <v>222</v>
      </c>
      <c r="AT892" s="210" t="s">
        <v>125</v>
      </c>
      <c r="AU892" s="210" t="s">
        <v>131</v>
      </c>
      <c r="AY892" s="19" t="s">
        <v>123</v>
      </c>
      <c r="BE892" s="211">
        <f>IF(N892="základní",J892,0)</f>
        <v>0</v>
      </c>
      <c r="BF892" s="211">
        <f>IF(N892="snížená",J892,0)</f>
        <v>0</v>
      </c>
      <c r="BG892" s="211">
        <f>IF(N892="zákl. přenesená",J892,0)</f>
        <v>0</v>
      </c>
      <c r="BH892" s="211">
        <f>IF(N892="sníž. přenesená",J892,0)</f>
        <v>0</v>
      </c>
      <c r="BI892" s="211">
        <f>IF(N892="nulová",J892,0)</f>
        <v>0</v>
      </c>
      <c r="BJ892" s="19" t="s">
        <v>131</v>
      </c>
      <c r="BK892" s="211">
        <f>ROUND(I892*H892,2)</f>
        <v>0</v>
      </c>
      <c r="BL892" s="19" t="s">
        <v>222</v>
      </c>
      <c r="BM892" s="210" t="s">
        <v>1251</v>
      </c>
    </row>
    <row r="893" s="2" customFormat="1">
      <c r="A893" s="40"/>
      <c r="B893" s="41"/>
      <c r="C893" s="42"/>
      <c r="D893" s="212" t="s">
        <v>133</v>
      </c>
      <c r="E893" s="42"/>
      <c r="F893" s="213" t="s">
        <v>1252</v>
      </c>
      <c r="G893" s="42"/>
      <c r="H893" s="42"/>
      <c r="I893" s="214"/>
      <c r="J893" s="42"/>
      <c r="K893" s="42"/>
      <c r="L893" s="46"/>
      <c r="M893" s="215"/>
      <c r="N893" s="216"/>
      <c r="O893" s="86"/>
      <c r="P893" s="86"/>
      <c r="Q893" s="86"/>
      <c r="R893" s="86"/>
      <c r="S893" s="86"/>
      <c r="T893" s="87"/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T893" s="19" t="s">
        <v>133</v>
      </c>
      <c r="AU893" s="19" t="s">
        <v>131</v>
      </c>
    </row>
    <row r="894" s="2" customFormat="1" ht="24.15" customHeight="1">
      <c r="A894" s="40"/>
      <c r="B894" s="41"/>
      <c r="C894" s="199" t="s">
        <v>1253</v>
      </c>
      <c r="D894" s="199" t="s">
        <v>125</v>
      </c>
      <c r="E894" s="200" t="s">
        <v>1254</v>
      </c>
      <c r="F894" s="201" t="s">
        <v>1255</v>
      </c>
      <c r="G894" s="202" t="s">
        <v>148</v>
      </c>
      <c r="H894" s="203">
        <v>1019.2000000000001</v>
      </c>
      <c r="I894" s="204"/>
      <c r="J894" s="205">
        <f>ROUND(I894*H894,2)</f>
        <v>0</v>
      </c>
      <c r="K894" s="201" t="s">
        <v>249</v>
      </c>
      <c r="L894" s="46"/>
      <c r="M894" s="206" t="s">
        <v>19</v>
      </c>
      <c r="N894" s="207" t="s">
        <v>44</v>
      </c>
      <c r="O894" s="86"/>
      <c r="P894" s="208">
        <f>O894*H894</f>
        <v>0</v>
      </c>
      <c r="Q894" s="208">
        <v>0.00027999999999999998</v>
      </c>
      <c r="R894" s="208">
        <f>Q894*H894</f>
        <v>0.28537599999999996</v>
      </c>
      <c r="S894" s="208">
        <v>0</v>
      </c>
      <c r="T894" s="209">
        <f>S894*H894</f>
        <v>0</v>
      </c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R894" s="210" t="s">
        <v>222</v>
      </c>
      <c r="AT894" s="210" t="s">
        <v>125</v>
      </c>
      <c r="AU894" s="210" t="s">
        <v>131</v>
      </c>
      <c r="AY894" s="19" t="s">
        <v>123</v>
      </c>
      <c r="BE894" s="211">
        <f>IF(N894="základní",J894,0)</f>
        <v>0</v>
      </c>
      <c r="BF894" s="211">
        <f>IF(N894="snížená",J894,0)</f>
        <v>0</v>
      </c>
      <c r="BG894" s="211">
        <f>IF(N894="zákl. přenesená",J894,0)</f>
        <v>0</v>
      </c>
      <c r="BH894" s="211">
        <f>IF(N894="sníž. přenesená",J894,0)</f>
        <v>0</v>
      </c>
      <c r="BI894" s="211">
        <f>IF(N894="nulová",J894,0)</f>
        <v>0</v>
      </c>
      <c r="BJ894" s="19" t="s">
        <v>131</v>
      </c>
      <c r="BK894" s="211">
        <f>ROUND(I894*H894,2)</f>
        <v>0</v>
      </c>
      <c r="BL894" s="19" t="s">
        <v>222</v>
      </c>
      <c r="BM894" s="210" t="s">
        <v>1256</v>
      </c>
    </row>
    <row r="895" s="2" customFormat="1">
      <c r="A895" s="40"/>
      <c r="B895" s="41"/>
      <c r="C895" s="42"/>
      <c r="D895" s="212" t="s">
        <v>133</v>
      </c>
      <c r="E895" s="42"/>
      <c r="F895" s="213" t="s">
        <v>1257</v>
      </c>
      <c r="G895" s="42"/>
      <c r="H895" s="42"/>
      <c r="I895" s="214"/>
      <c r="J895" s="42"/>
      <c r="K895" s="42"/>
      <c r="L895" s="46"/>
      <c r="M895" s="215"/>
      <c r="N895" s="216"/>
      <c r="O895" s="86"/>
      <c r="P895" s="86"/>
      <c r="Q895" s="86"/>
      <c r="R895" s="86"/>
      <c r="S895" s="86"/>
      <c r="T895" s="87"/>
      <c r="U895" s="40"/>
      <c r="V895" s="40"/>
      <c r="W895" s="40"/>
      <c r="X895" s="40"/>
      <c r="Y895" s="40"/>
      <c r="Z895" s="40"/>
      <c r="AA895" s="40"/>
      <c r="AB895" s="40"/>
      <c r="AC895" s="40"/>
      <c r="AD895" s="40"/>
      <c r="AE895" s="40"/>
      <c r="AT895" s="19" t="s">
        <v>133</v>
      </c>
      <c r="AU895" s="19" t="s">
        <v>131</v>
      </c>
    </row>
    <row r="896" s="13" customFormat="1">
      <c r="A896" s="13"/>
      <c r="B896" s="217"/>
      <c r="C896" s="218"/>
      <c r="D896" s="219" t="s">
        <v>135</v>
      </c>
      <c r="E896" s="220" t="s">
        <v>19</v>
      </c>
      <c r="F896" s="221" t="s">
        <v>1258</v>
      </c>
      <c r="G896" s="218"/>
      <c r="H896" s="220" t="s">
        <v>19</v>
      </c>
      <c r="I896" s="222"/>
      <c r="J896" s="218"/>
      <c r="K896" s="218"/>
      <c r="L896" s="223"/>
      <c r="M896" s="224"/>
      <c r="N896" s="225"/>
      <c r="O896" s="225"/>
      <c r="P896" s="225"/>
      <c r="Q896" s="225"/>
      <c r="R896" s="225"/>
      <c r="S896" s="225"/>
      <c r="T896" s="226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27" t="s">
        <v>135</v>
      </c>
      <c r="AU896" s="227" t="s">
        <v>131</v>
      </c>
      <c r="AV896" s="13" t="s">
        <v>77</v>
      </c>
      <c r="AW896" s="13" t="s">
        <v>33</v>
      </c>
      <c r="AX896" s="13" t="s">
        <v>72</v>
      </c>
      <c r="AY896" s="227" t="s">
        <v>123</v>
      </c>
    </row>
    <row r="897" s="14" customFormat="1">
      <c r="A897" s="14"/>
      <c r="B897" s="228"/>
      <c r="C897" s="229"/>
      <c r="D897" s="219" t="s">
        <v>135</v>
      </c>
      <c r="E897" s="230" t="s">
        <v>19</v>
      </c>
      <c r="F897" s="231" t="s">
        <v>1259</v>
      </c>
      <c r="G897" s="229"/>
      <c r="H897" s="232">
        <v>226.80000000000001</v>
      </c>
      <c r="I897" s="233"/>
      <c r="J897" s="229"/>
      <c r="K897" s="229"/>
      <c r="L897" s="234"/>
      <c r="M897" s="235"/>
      <c r="N897" s="236"/>
      <c r="O897" s="236"/>
      <c r="P897" s="236"/>
      <c r="Q897" s="236"/>
      <c r="R897" s="236"/>
      <c r="S897" s="236"/>
      <c r="T897" s="237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38" t="s">
        <v>135</v>
      </c>
      <c r="AU897" s="238" t="s">
        <v>131</v>
      </c>
      <c r="AV897" s="14" t="s">
        <v>131</v>
      </c>
      <c r="AW897" s="14" t="s">
        <v>33</v>
      </c>
      <c r="AX897" s="14" t="s">
        <v>72</v>
      </c>
      <c r="AY897" s="238" t="s">
        <v>123</v>
      </c>
    </row>
    <row r="898" s="14" customFormat="1">
      <c r="A898" s="14"/>
      <c r="B898" s="228"/>
      <c r="C898" s="229"/>
      <c r="D898" s="219" t="s">
        <v>135</v>
      </c>
      <c r="E898" s="230" t="s">
        <v>19</v>
      </c>
      <c r="F898" s="231" t="s">
        <v>1260</v>
      </c>
      <c r="G898" s="229"/>
      <c r="H898" s="232">
        <v>478.39999999999998</v>
      </c>
      <c r="I898" s="233"/>
      <c r="J898" s="229"/>
      <c r="K898" s="229"/>
      <c r="L898" s="234"/>
      <c r="M898" s="235"/>
      <c r="N898" s="236"/>
      <c r="O898" s="236"/>
      <c r="P898" s="236"/>
      <c r="Q898" s="236"/>
      <c r="R898" s="236"/>
      <c r="S898" s="236"/>
      <c r="T898" s="237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38" t="s">
        <v>135</v>
      </c>
      <c r="AU898" s="238" t="s">
        <v>131</v>
      </c>
      <c r="AV898" s="14" t="s">
        <v>131</v>
      </c>
      <c r="AW898" s="14" t="s">
        <v>33</v>
      </c>
      <c r="AX898" s="14" t="s">
        <v>72</v>
      </c>
      <c r="AY898" s="238" t="s">
        <v>123</v>
      </c>
    </row>
    <row r="899" s="14" customFormat="1">
      <c r="A899" s="14"/>
      <c r="B899" s="228"/>
      <c r="C899" s="229"/>
      <c r="D899" s="219" t="s">
        <v>135</v>
      </c>
      <c r="E899" s="230" t="s">
        <v>19</v>
      </c>
      <c r="F899" s="231" t="s">
        <v>1261</v>
      </c>
      <c r="G899" s="229"/>
      <c r="H899" s="232">
        <v>16</v>
      </c>
      <c r="I899" s="233"/>
      <c r="J899" s="229"/>
      <c r="K899" s="229"/>
      <c r="L899" s="234"/>
      <c r="M899" s="235"/>
      <c r="N899" s="236"/>
      <c r="O899" s="236"/>
      <c r="P899" s="236"/>
      <c r="Q899" s="236"/>
      <c r="R899" s="236"/>
      <c r="S899" s="236"/>
      <c r="T899" s="237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38" t="s">
        <v>135</v>
      </c>
      <c r="AU899" s="238" t="s">
        <v>131</v>
      </c>
      <c r="AV899" s="14" t="s">
        <v>131</v>
      </c>
      <c r="AW899" s="14" t="s">
        <v>33</v>
      </c>
      <c r="AX899" s="14" t="s">
        <v>72</v>
      </c>
      <c r="AY899" s="238" t="s">
        <v>123</v>
      </c>
    </row>
    <row r="900" s="14" customFormat="1">
      <c r="A900" s="14"/>
      <c r="B900" s="228"/>
      <c r="C900" s="229"/>
      <c r="D900" s="219" t="s">
        <v>135</v>
      </c>
      <c r="E900" s="230" t="s">
        <v>19</v>
      </c>
      <c r="F900" s="231" t="s">
        <v>1262</v>
      </c>
      <c r="G900" s="229"/>
      <c r="H900" s="232">
        <v>65.599999999999994</v>
      </c>
      <c r="I900" s="233"/>
      <c r="J900" s="229"/>
      <c r="K900" s="229"/>
      <c r="L900" s="234"/>
      <c r="M900" s="235"/>
      <c r="N900" s="236"/>
      <c r="O900" s="236"/>
      <c r="P900" s="236"/>
      <c r="Q900" s="236"/>
      <c r="R900" s="236"/>
      <c r="S900" s="236"/>
      <c r="T900" s="237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38" t="s">
        <v>135</v>
      </c>
      <c r="AU900" s="238" t="s">
        <v>131</v>
      </c>
      <c r="AV900" s="14" t="s">
        <v>131</v>
      </c>
      <c r="AW900" s="14" t="s">
        <v>33</v>
      </c>
      <c r="AX900" s="14" t="s">
        <v>72</v>
      </c>
      <c r="AY900" s="238" t="s">
        <v>123</v>
      </c>
    </row>
    <row r="901" s="14" customFormat="1">
      <c r="A901" s="14"/>
      <c r="B901" s="228"/>
      <c r="C901" s="229"/>
      <c r="D901" s="219" t="s">
        <v>135</v>
      </c>
      <c r="E901" s="230" t="s">
        <v>19</v>
      </c>
      <c r="F901" s="231" t="s">
        <v>1263</v>
      </c>
      <c r="G901" s="229"/>
      <c r="H901" s="232">
        <v>12</v>
      </c>
      <c r="I901" s="233"/>
      <c r="J901" s="229"/>
      <c r="K901" s="229"/>
      <c r="L901" s="234"/>
      <c r="M901" s="235"/>
      <c r="N901" s="236"/>
      <c r="O901" s="236"/>
      <c r="P901" s="236"/>
      <c r="Q901" s="236"/>
      <c r="R901" s="236"/>
      <c r="S901" s="236"/>
      <c r="T901" s="237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38" t="s">
        <v>135</v>
      </c>
      <c r="AU901" s="238" t="s">
        <v>131</v>
      </c>
      <c r="AV901" s="14" t="s">
        <v>131</v>
      </c>
      <c r="AW901" s="14" t="s">
        <v>33</v>
      </c>
      <c r="AX901" s="14" t="s">
        <v>72</v>
      </c>
      <c r="AY901" s="238" t="s">
        <v>123</v>
      </c>
    </row>
    <row r="902" s="14" customFormat="1">
      <c r="A902" s="14"/>
      <c r="B902" s="228"/>
      <c r="C902" s="229"/>
      <c r="D902" s="219" t="s">
        <v>135</v>
      </c>
      <c r="E902" s="230" t="s">
        <v>19</v>
      </c>
      <c r="F902" s="231" t="s">
        <v>1264</v>
      </c>
      <c r="G902" s="229"/>
      <c r="H902" s="232">
        <v>31.199999999999999</v>
      </c>
      <c r="I902" s="233"/>
      <c r="J902" s="229"/>
      <c r="K902" s="229"/>
      <c r="L902" s="234"/>
      <c r="M902" s="235"/>
      <c r="N902" s="236"/>
      <c r="O902" s="236"/>
      <c r="P902" s="236"/>
      <c r="Q902" s="236"/>
      <c r="R902" s="236"/>
      <c r="S902" s="236"/>
      <c r="T902" s="237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38" t="s">
        <v>135</v>
      </c>
      <c r="AU902" s="238" t="s">
        <v>131</v>
      </c>
      <c r="AV902" s="14" t="s">
        <v>131</v>
      </c>
      <c r="AW902" s="14" t="s">
        <v>33</v>
      </c>
      <c r="AX902" s="14" t="s">
        <v>72</v>
      </c>
      <c r="AY902" s="238" t="s">
        <v>123</v>
      </c>
    </row>
    <row r="903" s="14" customFormat="1">
      <c r="A903" s="14"/>
      <c r="B903" s="228"/>
      <c r="C903" s="229"/>
      <c r="D903" s="219" t="s">
        <v>135</v>
      </c>
      <c r="E903" s="230" t="s">
        <v>19</v>
      </c>
      <c r="F903" s="231" t="s">
        <v>1265</v>
      </c>
      <c r="G903" s="229"/>
      <c r="H903" s="232">
        <v>93.599999999999994</v>
      </c>
      <c r="I903" s="233"/>
      <c r="J903" s="229"/>
      <c r="K903" s="229"/>
      <c r="L903" s="234"/>
      <c r="M903" s="235"/>
      <c r="N903" s="236"/>
      <c r="O903" s="236"/>
      <c r="P903" s="236"/>
      <c r="Q903" s="236"/>
      <c r="R903" s="236"/>
      <c r="S903" s="236"/>
      <c r="T903" s="237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38" t="s">
        <v>135</v>
      </c>
      <c r="AU903" s="238" t="s">
        <v>131</v>
      </c>
      <c r="AV903" s="14" t="s">
        <v>131</v>
      </c>
      <c r="AW903" s="14" t="s">
        <v>33</v>
      </c>
      <c r="AX903" s="14" t="s">
        <v>72</v>
      </c>
      <c r="AY903" s="238" t="s">
        <v>123</v>
      </c>
    </row>
    <row r="904" s="14" customFormat="1">
      <c r="A904" s="14"/>
      <c r="B904" s="228"/>
      <c r="C904" s="229"/>
      <c r="D904" s="219" t="s">
        <v>135</v>
      </c>
      <c r="E904" s="230" t="s">
        <v>19</v>
      </c>
      <c r="F904" s="231" t="s">
        <v>1266</v>
      </c>
      <c r="G904" s="229"/>
      <c r="H904" s="232">
        <v>24</v>
      </c>
      <c r="I904" s="233"/>
      <c r="J904" s="229"/>
      <c r="K904" s="229"/>
      <c r="L904" s="234"/>
      <c r="M904" s="235"/>
      <c r="N904" s="236"/>
      <c r="O904" s="236"/>
      <c r="P904" s="236"/>
      <c r="Q904" s="236"/>
      <c r="R904" s="236"/>
      <c r="S904" s="236"/>
      <c r="T904" s="237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38" t="s">
        <v>135</v>
      </c>
      <c r="AU904" s="238" t="s">
        <v>131</v>
      </c>
      <c r="AV904" s="14" t="s">
        <v>131</v>
      </c>
      <c r="AW904" s="14" t="s">
        <v>33</v>
      </c>
      <c r="AX904" s="14" t="s">
        <v>72</v>
      </c>
      <c r="AY904" s="238" t="s">
        <v>123</v>
      </c>
    </row>
    <row r="905" s="14" customFormat="1">
      <c r="A905" s="14"/>
      <c r="B905" s="228"/>
      <c r="C905" s="229"/>
      <c r="D905" s="219" t="s">
        <v>135</v>
      </c>
      <c r="E905" s="230" t="s">
        <v>19</v>
      </c>
      <c r="F905" s="231" t="s">
        <v>1267</v>
      </c>
      <c r="G905" s="229"/>
      <c r="H905" s="232">
        <v>32</v>
      </c>
      <c r="I905" s="233"/>
      <c r="J905" s="229"/>
      <c r="K905" s="229"/>
      <c r="L905" s="234"/>
      <c r="M905" s="235"/>
      <c r="N905" s="236"/>
      <c r="O905" s="236"/>
      <c r="P905" s="236"/>
      <c r="Q905" s="236"/>
      <c r="R905" s="236"/>
      <c r="S905" s="236"/>
      <c r="T905" s="237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38" t="s">
        <v>135</v>
      </c>
      <c r="AU905" s="238" t="s">
        <v>131</v>
      </c>
      <c r="AV905" s="14" t="s">
        <v>131</v>
      </c>
      <c r="AW905" s="14" t="s">
        <v>33</v>
      </c>
      <c r="AX905" s="14" t="s">
        <v>72</v>
      </c>
      <c r="AY905" s="238" t="s">
        <v>123</v>
      </c>
    </row>
    <row r="906" s="14" customFormat="1">
      <c r="A906" s="14"/>
      <c r="B906" s="228"/>
      <c r="C906" s="229"/>
      <c r="D906" s="219" t="s">
        <v>135</v>
      </c>
      <c r="E906" s="230" t="s">
        <v>19</v>
      </c>
      <c r="F906" s="231" t="s">
        <v>1268</v>
      </c>
      <c r="G906" s="229"/>
      <c r="H906" s="232">
        <v>25.199999999999999</v>
      </c>
      <c r="I906" s="233"/>
      <c r="J906" s="229"/>
      <c r="K906" s="229"/>
      <c r="L906" s="234"/>
      <c r="M906" s="235"/>
      <c r="N906" s="236"/>
      <c r="O906" s="236"/>
      <c r="P906" s="236"/>
      <c r="Q906" s="236"/>
      <c r="R906" s="236"/>
      <c r="S906" s="236"/>
      <c r="T906" s="237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38" t="s">
        <v>135</v>
      </c>
      <c r="AU906" s="238" t="s">
        <v>131</v>
      </c>
      <c r="AV906" s="14" t="s">
        <v>131</v>
      </c>
      <c r="AW906" s="14" t="s">
        <v>33</v>
      </c>
      <c r="AX906" s="14" t="s">
        <v>72</v>
      </c>
      <c r="AY906" s="238" t="s">
        <v>123</v>
      </c>
    </row>
    <row r="907" s="14" customFormat="1">
      <c r="A907" s="14"/>
      <c r="B907" s="228"/>
      <c r="C907" s="229"/>
      <c r="D907" s="219" t="s">
        <v>135</v>
      </c>
      <c r="E907" s="230" t="s">
        <v>19</v>
      </c>
      <c r="F907" s="231" t="s">
        <v>1269</v>
      </c>
      <c r="G907" s="229"/>
      <c r="H907" s="232">
        <v>14.4</v>
      </c>
      <c r="I907" s="233"/>
      <c r="J907" s="229"/>
      <c r="K907" s="229"/>
      <c r="L907" s="234"/>
      <c r="M907" s="235"/>
      <c r="N907" s="236"/>
      <c r="O907" s="236"/>
      <c r="P907" s="236"/>
      <c r="Q907" s="236"/>
      <c r="R907" s="236"/>
      <c r="S907" s="236"/>
      <c r="T907" s="237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38" t="s">
        <v>135</v>
      </c>
      <c r="AU907" s="238" t="s">
        <v>131</v>
      </c>
      <c r="AV907" s="14" t="s">
        <v>131</v>
      </c>
      <c r="AW907" s="14" t="s">
        <v>33</v>
      </c>
      <c r="AX907" s="14" t="s">
        <v>72</v>
      </c>
      <c r="AY907" s="238" t="s">
        <v>123</v>
      </c>
    </row>
    <row r="908" s="15" customFormat="1">
      <c r="A908" s="15"/>
      <c r="B908" s="239"/>
      <c r="C908" s="240"/>
      <c r="D908" s="219" t="s">
        <v>135</v>
      </c>
      <c r="E908" s="241" t="s">
        <v>19</v>
      </c>
      <c r="F908" s="242" t="s">
        <v>140</v>
      </c>
      <c r="G908" s="240"/>
      <c r="H908" s="243">
        <v>1019.2000000000002</v>
      </c>
      <c r="I908" s="244"/>
      <c r="J908" s="240"/>
      <c r="K908" s="240"/>
      <c r="L908" s="245"/>
      <c r="M908" s="246"/>
      <c r="N908" s="247"/>
      <c r="O908" s="247"/>
      <c r="P908" s="247"/>
      <c r="Q908" s="247"/>
      <c r="R908" s="247"/>
      <c r="S908" s="247"/>
      <c r="T908" s="248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T908" s="249" t="s">
        <v>135</v>
      </c>
      <c r="AU908" s="249" t="s">
        <v>131</v>
      </c>
      <c r="AV908" s="15" t="s">
        <v>130</v>
      </c>
      <c r="AW908" s="15" t="s">
        <v>33</v>
      </c>
      <c r="AX908" s="15" t="s">
        <v>77</v>
      </c>
      <c r="AY908" s="249" t="s">
        <v>123</v>
      </c>
    </row>
    <row r="909" s="2" customFormat="1" ht="16.5" customHeight="1">
      <c r="A909" s="40"/>
      <c r="B909" s="41"/>
      <c r="C909" s="250" t="s">
        <v>1270</v>
      </c>
      <c r="D909" s="250" t="s">
        <v>202</v>
      </c>
      <c r="E909" s="251" t="s">
        <v>1271</v>
      </c>
      <c r="F909" s="252" t="s">
        <v>1272</v>
      </c>
      <c r="G909" s="253" t="s">
        <v>261</v>
      </c>
      <c r="H909" s="254">
        <v>21</v>
      </c>
      <c r="I909" s="255"/>
      <c r="J909" s="256">
        <f>ROUND(I909*H909,2)</f>
        <v>0</v>
      </c>
      <c r="K909" s="252" t="s">
        <v>19</v>
      </c>
      <c r="L909" s="257"/>
      <c r="M909" s="258" t="s">
        <v>19</v>
      </c>
      <c r="N909" s="259" t="s">
        <v>44</v>
      </c>
      <c r="O909" s="86"/>
      <c r="P909" s="208">
        <f>O909*H909</f>
        <v>0</v>
      </c>
      <c r="Q909" s="208">
        <v>0</v>
      </c>
      <c r="R909" s="208">
        <f>Q909*H909</f>
        <v>0</v>
      </c>
      <c r="S909" s="208">
        <v>0</v>
      </c>
      <c r="T909" s="209">
        <f>S909*H909</f>
        <v>0</v>
      </c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R909" s="210" t="s">
        <v>328</v>
      </c>
      <c r="AT909" s="210" t="s">
        <v>202</v>
      </c>
      <c r="AU909" s="210" t="s">
        <v>131</v>
      </c>
      <c r="AY909" s="19" t="s">
        <v>123</v>
      </c>
      <c r="BE909" s="211">
        <f>IF(N909="základní",J909,0)</f>
        <v>0</v>
      </c>
      <c r="BF909" s="211">
        <f>IF(N909="snížená",J909,0)</f>
        <v>0</v>
      </c>
      <c r="BG909" s="211">
        <f>IF(N909="zákl. přenesená",J909,0)</f>
        <v>0</v>
      </c>
      <c r="BH909" s="211">
        <f>IF(N909="sníž. přenesená",J909,0)</f>
        <v>0</v>
      </c>
      <c r="BI909" s="211">
        <f>IF(N909="nulová",J909,0)</f>
        <v>0</v>
      </c>
      <c r="BJ909" s="19" t="s">
        <v>131</v>
      </c>
      <c r="BK909" s="211">
        <f>ROUND(I909*H909,2)</f>
        <v>0</v>
      </c>
      <c r="BL909" s="19" t="s">
        <v>222</v>
      </c>
      <c r="BM909" s="210" t="s">
        <v>1273</v>
      </c>
    </row>
    <row r="910" s="2" customFormat="1" ht="16.5" customHeight="1">
      <c r="A910" s="40"/>
      <c r="B910" s="41"/>
      <c r="C910" s="250" t="s">
        <v>1274</v>
      </c>
      <c r="D910" s="250" t="s">
        <v>202</v>
      </c>
      <c r="E910" s="251" t="s">
        <v>1275</v>
      </c>
      <c r="F910" s="252" t="s">
        <v>1276</v>
      </c>
      <c r="G910" s="253" t="s">
        <v>261</v>
      </c>
      <c r="H910" s="254">
        <v>46</v>
      </c>
      <c r="I910" s="255"/>
      <c r="J910" s="256">
        <f>ROUND(I910*H910,2)</f>
        <v>0</v>
      </c>
      <c r="K910" s="252" t="s">
        <v>19</v>
      </c>
      <c r="L910" s="257"/>
      <c r="M910" s="258" t="s">
        <v>19</v>
      </c>
      <c r="N910" s="259" t="s">
        <v>44</v>
      </c>
      <c r="O910" s="86"/>
      <c r="P910" s="208">
        <f>O910*H910</f>
        <v>0</v>
      </c>
      <c r="Q910" s="208">
        <v>0</v>
      </c>
      <c r="R910" s="208">
        <f>Q910*H910</f>
        <v>0</v>
      </c>
      <c r="S910" s="208">
        <v>0</v>
      </c>
      <c r="T910" s="209">
        <f>S910*H910</f>
        <v>0</v>
      </c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R910" s="210" t="s">
        <v>328</v>
      </c>
      <c r="AT910" s="210" t="s">
        <v>202</v>
      </c>
      <c r="AU910" s="210" t="s">
        <v>131</v>
      </c>
      <c r="AY910" s="19" t="s">
        <v>123</v>
      </c>
      <c r="BE910" s="211">
        <f>IF(N910="základní",J910,0)</f>
        <v>0</v>
      </c>
      <c r="BF910" s="211">
        <f>IF(N910="snížená",J910,0)</f>
        <v>0</v>
      </c>
      <c r="BG910" s="211">
        <f>IF(N910="zákl. přenesená",J910,0)</f>
        <v>0</v>
      </c>
      <c r="BH910" s="211">
        <f>IF(N910="sníž. přenesená",J910,0)</f>
        <v>0</v>
      </c>
      <c r="BI910" s="211">
        <f>IF(N910="nulová",J910,0)</f>
        <v>0</v>
      </c>
      <c r="BJ910" s="19" t="s">
        <v>131</v>
      </c>
      <c r="BK910" s="211">
        <f>ROUND(I910*H910,2)</f>
        <v>0</v>
      </c>
      <c r="BL910" s="19" t="s">
        <v>222</v>
      </c>
      <c r="BM910" s="210" t="s">
        <v>1277</v>
      </c>
    </row>
    <row r="911" s="2" customFormat="1" ht="24.15" customHeight="1">
      <c r="A911" s="40"/>
      <c r="B911" s="41"/>
      <c r="C911" s="250" t="s">
        <v>1278</v>
      </c>
      <c r="D911" s="250" t="s">
        <v>202</v>
      </c>
      <c r="E911" s="251" t="s">
        <v>1279</v>
      </c>
      <c r="F911" s="252" t="s">
        <v>1280</v>
      </c>
      <c r="G911" s="253" t="s">
        <v>261</v>
      </c>
      <c r="H911" s="254">
        <v>1</v>
      </c>
      <c r="I911" s="255"/>
      <c r="J911" s="256">
        <f>ROUND(I911*H911,2)</f>
        <v>0</v>
      </c>
      <c r="K911" s="252" t="s">
        <v>19</v>
      </c>
      <c r="L911" s="257"/>
      <c r="M911" s="258" t="s">
        <v>19</v>
      </c>
      <c r="N911" s="259" t="s">
        <v>44</v>
      </c>
      <c r="O911" s="86"/>
      <c r="P911" s="208">
        <f>O911*H911</f>
        <v>0</v>
      </c>
      <c r="Q911" s="208">
        <v>0</v>
      </c>
      <c r="R911" s="208">
        <f>Q911*H911</f>
        <v>0</v>
      </c>
      <c r="S911" s="208">
        <v>0</v>
      </c>
      <c r="T911" s="209">
        <f>S911*H911</f>
        <v>0</v>
      </c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R911" s="210" t="s">
        <v>328</v>
      </c>
      <c r="AT911" s="210" t="s">
        <v>202</v>
      </c>
      <c r="AU911" s="210" t="s">
        <v>131</v>
      </c>
      <c r="AY911" s="19" t="s">
        <v>123</v>
      </c>
      <c r="BE911" s="211">
        <f>IF(N911="základní",J911,0)</f>
        <v>0</v>
      </c>
      <c r="BF911" s="211">
        <f>IF(N911="snížená",J911,0)</f>
        <v>0</v>
      </c>
      <c r="BG911" s="211">
        <f>IF(N911="zákl. přenesená",J911,0)</f>
        <v>0</v>
      </c>
      <c r="BH911" s="211">
        <f>IF(N911="sníž. přenesená",J911,0)</f>
        <v>0</v>
      </c>
      <c r="BI911" s="211">
        <f>IF(N911="nulová",J911,0)</f>
        <v>0</v>
      </c>
      <c r="BJ911" s="19" t="s">
        <v>131</v>
      </c>
      <c r="BK911" s="211">
        <f>ROUND(I911*H911,2)</f>
        <v>0</v>
      </c>
      <c r="BL911" s="19" t="s">
        <v>222</v>
      </c>
      <c r="BM911" s="210" t="s">
        <v>1281</v>
      </c>
    </row>
    <row r="912" s="2" customFormat="1" ht="16.5" customHeight="1">
      <c r="A912" s="40"/>
      <c r="B912" s="41"/>
      <c r="C912" s="250" t="s">
        <v>1282</v>
      </c>
      <c r="D912" s="250" t="s">
        <v>202</v>
      </c>
      <c r="E912" s="251" t="s">
        <v>1283</v>
      </c>
      <c r="F912" s="252" t="s">
        <v>1284</v>
      </c>
      <c r="G912" s="253" t="s">
        <v>261</v>
      </c>
      <c r="H912" s="254">
        <v>4</v>
      </c>
      <c r="I912" s="255"/>
      <c r="J912" s="256">
        <f>ROUND(I912*H912,2)</f>
        <v>0</v>
      </c>
      <c r="K912" s="252" t="s">
        <v>19</v>
      </c>
      <c r="L912" s="257"/>
      <c r="M912" s="258" t="s">
        <v>19</v>
      </c>
      <c r="N912" s="259" t="s">
        <v>44</v>
      </c>
      <c r="O912" s="86"/>
      <c r="P912" s="208">
        <f>O912*H912</f>
        <v>0</v>
      </c>
      <c r="Q912" s="208">
        <v>0</v>
      </c>
      <c r="R912" s="208">
        <f>Q912*H912</f>
        <v>0</v>
      </c>
      <c r="S912" s="208">
        <v>0</v>
      </c>
      <c r="T912" s="209">
        <f>S912*H912</f>
        <v>0</v>
      </c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R912" s="210" t="s">
        <v>328</v>
      </c>
      <c r="AT912" s="210" t="s">
        <v>202</v>
      </c>
      <c r="AU912" s="210" t="s">
        <v>131</v>
      </c>
      <c r="AY912" s="19" t="s">
        <v>123</v>
      </c>
      <c r="BE912" s="211">
        <f>IF(N912="základní",J912,0)</f>
        <v>0</v>
      </c>
      <c r="BF912" s="211">
        <f>IF(N912="snížená",J912,0)</f>
        <v>0</v>
      </c>
      <c r="BG912" s="211">
        <f>IF(N912="zákl. přenesená",J912,0)</f>
        <v>0</v>
      </c>
      <c r="BH912" s="211">
        <f>IF(N912="sníž. přenesená",J912,0)</f>
        <v>0</v>
      </c>
      <c r="BI912" s="211">
        <f>IF(N912="nulová",J912,0)</f>
        <v>0</v>
      </c>
      <c r="BJ912" s="19" t="s">
        <v>131</v>
      </c>
      <c r="BK912" s="211">
        <f>ROUND(I912*H912,2)</f>
        <v>0</v>
      </c>
      <c r="BL912" s="19" t="s">
        <v>222</v>
      </c>
      <c r="BM912" s="210" t="s">
        <v>1285</v>
      </c>
    </row>
    <row r="913" s="2" customFormat="1" ht="16.5" customHeight="1">
      <c r="A913" s="40"/>
      <c r="B913" s="41"/>
      <c r="C913" s="250" t="s">
        <v>1286</v>
      </c>
      <c r="D913" s="250" t="s">
        <v>202</v>
      </c>
      <c r="E913" s="251" t="s">
        <v>1287</v>
      </c>
      <c r="F913" s="252" t="s">
        <v>1288</v>
      </c>
      <c r="G913" s="253" t="s">
        <v>261</v>
      </c>
      <c r="H913" s="254">
        <v>1</v>
      </c>
      <c r="I913" s="255"/>
      <c r="J913" s="256">
        <f>ROUND(I913*H913,2)</f>
        <v>0</v>
      </c>
      <c r="K913" s="252" t="s">
        <v>19</v>
      </c>
      <c r="L913" s="257"/>
      <c r="M913" s="258" t="s">
        <v>19</v>
      </c>
      <c r="N913" s="259" t="s">
        <v>44</v>
      </c>
      <c r="O913" s="86"/>
      <c r="P913" s="208">
        <f>O913*H913</f>
        <v>0</v>
      </c>
      <c r="Q913" s="208">
        <v>0</v>
      </c>
      <c r="R913" s="208">
        <f>Q913*H913</f>
        <v>0</v>
      </c>
      <c r="S913" s="208">
        <v>0</v>
      </c>
      <c r="T913" s="209">
        <f>S913*H913</f>
        <v>0</v>
      </c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R913" s="210" t="s">
        <v>328</v>
      </c>
      <c r="AT913" s="210" t="s">
        <v>202</v>
      </c>
      <c r="AU913" s="210" t="s">
        <v>131</v>
      </c>
      <c r="AY913" s="19" t="s">
        <v>123</v>
      </c>
      <c r="BE913" s="211">
        <f>IF(N913="základní",J913,0)</f>
        <v>0</v>
      </c>
      <c r="BF913" s="211">
        <f>IF(N913="snížená",J913,0)</f>
        <v>0</v>
      </c>
      <c r="BG913" s="211">
        <f>IF(N913="zákl. přenesená",J913,0)</f>
        <v>0</v>
      </c>
      <c r="BH913" s="211">
        <f>IF(N913="sníž. přenesená",J913,0)</f>
        <v>0</v>
      </c>
      <c r="BI913" s="211">
        <f>IF(N913="nulová",J913,0)</f>
        <v>0</v>
      </c>
      <c r="BJ913" s="19" t="s">
        <v>131</v>
      </c>
      <c r="BK913" s="211">
        <f>ROUND(I913*H913,2)</f>
        <v>0</v>
      </c>
      <c r="BL913" s="19" t="s">
        <v>222</v>
      </c>
      <c r="BM913" s="210" t="s">
        <v>1289</v>
      </c>
    </row>
    <row r="914" s="2" customFormat="1" ht="16.5" customHeight="1">
      <c r="A914" s="40"/>
      <c r="B914" s="41"/>
      <c r="C914" s="250" t="s">
        <v>1290</v>
      </c>
      <c r="D914" s="250" t="s">
        <v>202</v>
      </c>
      <c r="E914" s="251" t="s">
        <v>1291</v>
      </c>
      <c r="F914" s="252" t="s">
        <v>1292</v>
      </c>
      <c r="G914" s="253" t="s">
        <v>261</v>
      </c>
      <c r="H914" s="254">
        <v>2</v>
      </c>
      <c r="I914" s="255"/>
      <c r="J914" s="256">
        <f>ROUND(I914*H914,2)</f>
        <v>0</v>
      </c>
      <c r="K914" s="252" t="s">
        <v>19</v>
      </c>
      <c r="L914" s="257"/>
      <c r="M914" s="258" t="s">
        <v>19</v>
      </c>
      <c r="N914" s="259" t="s">
        <v>44</v>
      </c>
      <c r="O914" s="86"/>
      <c r="P914" s="208">
        <f>O914*H914</f>
        <v>0</v>
      </c>
      <c r="Q914" s="208">
        <v>0</v>
      </c>
      <c r="R914" s="208">
        <f>Q914*H914</f>
        <v>0</v>
      </c>
      <c r="S914" s="208">
        <v>0</v>
      </c>
      <c r="T914" s="209">
        <f>S914*H914</f>
        <v>0</v>
      </c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R914" s="210" t="s">
        <v>328</v>
      </c>
      <c r="AT914" s="210" t="s">
        <v>202</v>
      </c>
      <c r="AU914" s="210" t="s">
        <v>131</v>
      </c>
      <c r="AY914" s="19" t="s">
        <v>123</v>
      </c>
      <c r="BE914" s="211">
        <f>IF(N914="základní",J914,0)</f>
        <v>0</v>
      </c>
      <c r="BF914" s="211">
        <f>IF(N914="snížená",J914,0)</f>
        <v>0</v>
      </c>
      <c r="BG914" s="211">
        <f>IF(N914="zákl. přenesená",J914,0)</f>
        <v>0</v>
      </c>
      <c r="BH914" s="211">
        <f>IF(N914="sníž. přenesená",J914,0)</f>
        <v>0</v>
      </c>
      <c r="BI914" s="211">
        <f>IF(N914="nulová",J914,0)</f>
        <v>0</v>
      </c>
      <c r="BJ914" s="19" t="s">
        <v>131</v>
      </c>
      <c r="BK914" s="211">
        <f>ROUND(I914*H914,2)</f>
        <v>0</v>
      </c>
      <c r="BL914" s="19" t="s">
        <v>222</v>
      </c>
      <c r="BM914" s="210" t="s">
        <v>1293</v>
      </c>
    </row>
    <row r="915" s="2" customFormat="1" ht="16.5" customHeight="1">
      <c r="A915" s="40"/>
      <c r="B915" s="41"/>
      <c r="C915" s="250" t="s">
        <v>1294</v>
      </c>
      <c r="D915" s="250" t="s">
        <v>202</v>
      </c>
      <c r="E915" s="251" t="s">
        <v>1295</v>
      </c>
      <c r="F915" s="252" t="s">
        <v>1296</v>
      </c>
      <c r="G915" s="253" t="s">
        <v>261</v>
      </c>
      <c r="H915" s="254">
        <v>13</v>
      </c>
      <c r="I915" s="255"/>
      <c r="J915" s="256">
        <f>ROUND(I915*H915,2)</f>
        <v>0</v>
      </c>
      <c r="K915" s="252" t="s">
        <v>19</v>
      </c>
      <c r="L915" s="257"/>
      <c r="M915" s="258" t="s">
        <v>19</v>
      </c>
      <c r="N915" s="259" t="s">
        <v>44</v>
      </c>
      <c r="O915" s="86"/>
      <c r="P915" s="208">
        <f>O915*H915</f>
        <v>0</v>
      </c>
      <c r="Q915" s="208">
        <v>0</v>
      </c>
      <c r="R915" s="208">
        <f>Q915*H915</f>
        <v>0</v>
      </c>
      <c r="S915" s="208">
        <v>0</v>
      </c>
      <c r="T915" s="209">
        <f>S915*H915</f>
        <v>0</v>
      </c>
      <c r="U915" s="40"/>
      <c r="V915" s="40"/>
      <c r="W915" s="40"/>
      <c r="X915" s="40"/>
      <c r="Y915" s="40"/>
      <c r="Z915" s="40"/>
      <c r="AA915" s="40"/>
      <c r="AB915" s="40"/>
      <c r="AC915" s="40"/>
      <c r="AD915" s="40"/>
      <c r="AE915" s="40"/>
      <c r="AR915" s="210" t="s">
        <v>328</v>
      </c>
      <c r="AT915" s="210" t="s">
        <v>202</v>
      </c>
      <c r="AU915" s="210" t="s">
        <v>131</v>
      </c>
      <c r="AY915" s="19" t="s">
        <v>123</v>
      </c>
      <c r="BE915" s="211">
        <f>IF(N915="základní",J915,0)</f>
        <v>0</v>
      </c>
      <c r="BF915" s="211">
        <f>IF(N915="snížená",J915,0)</f>
        <v>0</v>
      </c>
      <c r="BG915" s="211">
        <f>IF(N915="zákl. přenesená",J915,0)</f>
        <v>0</v>
      </c>
      <c r="BH915" s="211">
        <f>IF(N915="sníž. přenesená",J915,0)</f>
        <v>0</v>
      </c>
      <c r="BI915" s="211">
        <f>IF(N915="nulová",J915,0)</f>
        <v>0</v>
      </c>
      <c r="BJ915" s="19" t="s">
        <v>131</v>
      </c>
      <c r="BK915" s="211">
        <f>ROUND(I915*H915,2)</f>
        <v>0</v>
      </c>
      <c r="BL915" s="19" t="s">
        <v>222</v>
      </c>
      <c r="BM915" s="210" t="s">
        <v>1297</v>
      </c>
    </row>
    <row r="916" s="2" customFormat="1" ht="16.5" customHeight="1">
      <c r="A916" s="40"/>
      <c r="B916" s="41"/>
      <c r="C916" s="250" t="s">
        <v>1298</v>
      </c>
      <c r="D916" s="250" t="s">
        <v>202</v>
      </c>
      <c r="E916" s="251" t="s">
        <v>1299</v>
      </c>
      <c r="F916" s="252" t="s">
        <v>1300</v>
      </c>
      <c r="G916" s="253" t="s">
        <v>261</v>
      </c>
      <c r="H916" s="254">
        <v>5</v>
      </c>
      <c r="I916" s="255"/>
      <c r="J916" s="256">
        <f>ROUND(I916*H916,2)</f>
        <v>0</v>
      </c>
      <c r="K916" s="252" t="s">
        <v>19</v>
      </c>
      <c r="L916" s="257"/>
      <c r="M916" s="258" t="s">
        <v>19</v>
      </c>
      <c r="N916" s="259" t="s">
        <v>44</v>
      </c>
      <c r="O916" s="86"/>
      <c r="P916" s="208">
        <f>O916*H916</f>
        <v>0</v>
      </c>
      <c r="Q916" s="208">
        <v>0</v>
      </c>
      <c r="R916" s="208">
        <f>Q916*H916</f>
        <v>0</v>
      </c>
      <c r="S916" s="208">
        <v>0</v>
      </c>
      <c r="T916" s="209">
        <f>S916*H916</f>
        <v>0</v>
      </c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R916" s="210" t="s">
        <v>328</v>
      </c>
      <c r="AT916" s="210" t="s">
        <v>202</v>
      </c>
      <c r="AU916" s="210" t="s">
        <v>131</v>
      </c>
      <c r="AY916" s="19" t="s">
        <v>123</v>
      </c>
      <c r="BE916" s="211">
        <f>IF(N916="základní",J916,0)</f>
        <v>0</v>
      </c>
      <c r="BF916" s="211">
        <f>IF(N916="snížená",J916,0)</f>
        <v>0</v>
      </c>
      <c r="BG916" s="211">
        <f>IF(N916="zákl. přenesená",J916,0)</f>
        <v>0</v>
      </c>
      <c r="BH916" s="211">
        <f>IF(N916="sníž. přenesená",J916,0)</f>
        <v>0</v>
      </c>
      <c r="BI916" s="211">
        <f>IF(N916="nulová",J916,0)</f>
        <v>0</v>
      </c>
      <c r="BJ916" s="19" t="s">
        <v>131</v>
      </c>
      <c r="BK916" s="211">
        <f>ROUND(I916*H916,2)</f>
        <v>0</v>
      </c>
      <c r="BL916" s="19" t="s">
        <v>222</v>
      </c>
      <c r="BM916" s="210" t="s">
        <v>1301</v>
      </c>
    </row>
    <row r="917" s="2" customFormat="1" ht="24.15" customHeight="1">
      <c r="A917" s="40"/>
      <c r="B917" s="41"/>
      <c r="C917" s="250" t="s">
        <v>1302</v>
      </c>
      <c r="D917" s="250" t="s">
        <v>202</v>
      </c>
      <c r="E917" s="251" t="s">
        <v>1303</v>
      </c>
      <c r="F917" s="252" t="s">
        <v>1304</v>
      </c>
      <c r="G917" s="253" t="s">
        <v>261</v>
      </c>
      <c r="H917" s="254">
        <v>2</v>
      </c>
      <c r="I917" s="255"/>
      <c r="J917" s="256">
        <f>ROUND(I917*H917,2)</f>
        <v>0</v>
      </c>
      <c r="K917" s="252" t="s">
        <v>19</v>
      </c>
      <c r="L917" s="257"/>
      <c r="M917" s="258" t="s">
        <v>19</v>
      </c>
      <c r="N917" s="259" t="s">
        <v>44</v>
      </c>
      <c r="O917" s="86"/>
      <c r="P917" s="208">
        <f>O917*H917</f>
        <v>0</v>
      </c>
      <c r="Q917" s="208">
        <v>0</v>
      </c>
      <c r="R917" s="208">
        <f>Q917*H917</f>
        <v>0</v>
      </c>
      <c r="S917" s="208">
        <v>0</v>
      </c>
      <c r="T917" s="209">
        <f>S917*H917</f>
        <v>0</v>
      </c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R917" s="210" t="s">
        <v>328</v>
      </c>
      <c r="AT917" s="210" t="s">
        <v>202</v>
      </c>
      <c r="AU917" s="210" t="s">
        <v>131</v>
      </c>
      <c r="AY917" s="19" t="s">
        <v>123</v>
      </c>
      <c r="BE917" s="211">
        <f>IF(N917="základní",J917,0)</f>
        <v>0</v>
      </c>
      <c r="BF917" s="211">
        <f>IF(N917="snížená",J917,0)</f>
        <v>0</v>
      </c>
      <c r="BG917" s="211">
        <f>IF(N917="zákl. přenesená",J917,0)</f>
        <v>0</v>
      </c>
      <c r="BH917" s="211">
        <f>IF(N917="sníž. přenesená",J917,0)</f>
        <v>0</v>
      </c>
      <c r="BI917" s="211">
        <f>IF(N917="nulová",J917,0)</f>
        <v>0</v>
      </c>
      <c r="BJ917" s="19" t="s">
        <v>131</v>
      </c>
      <c r="BK917" s="211">
        <f>ROUND(I917*H917,2)</f>
        <v>0</v>
      </c>
      <c r="BL917" s="19" t="s">
        <v>222</v>
      </c>
      <c r="BM917" s="210" t="s">
        <v>1305</v>
      </c>
    </row>
    <row r="918" s="2" customFormat="1" ht="16.5" customHeight="1">
      <c r="A918" s="40"/>
      <c r="B918" s="41"/>
      <c r="C918" s="250" t="s">
        <v>1306</v>
      </c>
      <c r="D918" s="250" t="s">
        <v>202</v>
      </c>
      <c r="E918" s="251" t="s">
        <v>1307</v>
      </c>
      <c r="F918" s="252" t="s">
        <v>1308</v>
      </c>
      <c r="G918" s="253" t="s">
        <v>261</v>
      </c>
      <c r="H918" s="254">
        <v>3</v>
      </c>
      <c r="I918" s="255"/>
      <c r="J918" s="256">
        <f>ROUND(I918*H918,2)</f>
        <v>0</v>
      </c>
      <c r="K918" s="252" t="s">
        <v>19</v>
      </c>
      <c r="L918" s="257"/>
      <c r="M918" s="258" t="s">
        <v>19</v>
      </c>
      <c r="N918" s="259" t="s">
        <v>44</v>
      </c>
      <c r="O918" s="86"/>
      <c r="P918" s="208">
        <f>O918*H918</f>
        <v>0</v>
      </c>
      <c r="Q918" s="208">
        <v>0</v>
      </c>
      <c r="R918" s="208">
        <f>Q918*H918</f>
        <v>0</v>
      </c>
      <c r="S918" s="208">
        <v>0</v>
      </c>
      <c r="T918" s="209">
        <f>S918*H918</f>
        <v>0</v>
      </c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R918" s="210" t="s">
        <v>328</v>
      </c>
      <c r="AT918" s="210" t="s">
        <v>202</v>
      </c>
      <c r="AU918" s="210" t="s">
        <v>131</v>
      </c>
      <c r="AY918" s="19" t="s">
        <v>123</v>
      </c>
      <c r="BE918" s="211">
        <f>IF(N918="základní",J918,0)</f>
        <v>0</v>
      </c>
      <c r="BF918" s="211">
        <f>IF(N918="snížená",J918,0)</f>
        <v>0</v>
      </c>
      <c r="BG918" s="211">
        <f>IF(N918="zákl. přenesená",J918,0)</f>
        <v>0</v>
      </c>
      <c r="BH918" s="211">
        <f>IF(N918="sníž. přenesená",J918,0)</f>
        <v>0</v>
      </c>
      <c r="BI918" s="211">
        <f>IF(N918="nulová",J918,0)</f>
        <v>0</v>
      </c>
      <c r="BJ918" s="19" t="s">
        <v>131</v>
      </c>
      <c r="BK918" s="211">
        <f>ROUND(I918*H918,2)</f>
        <v>0</v>
      </c>
      <c r="BL918" s="19" t="s">
        <v>222</v>
      </c>
      <c r="BM918" s="210" t="s">
        <v>1309</v>
      </c>
    </row>
    <row r="919" s="2" customFormat="1" ht="16.5" customHeight="1">
      <c r="A919" s="40"/>
      <c r="B919" s="41"/>
      <c r="C919" s="250" t="s">
        <v>1310</v>
      </c>
      <c r="D919" s="250" t="s">
        <v>202</v>
      </c>
      <c r="E919" s="251" t="s">
        <v>1311</v>
      </c>
      <c r="F919" s="252" t="s">
        <v>1312</v>
      </c>
      <c r="G919" s="253" t="s">
        <v>261</v>
      </c>
      <c r="H919" s="254">
        <v>2</v>
      </c>
      <c r="I919" s="255"/>
      <c r="J919" s="256">
        <f>ROUND(I919*H919,2)</f>
        <v>0</v>
      </c>
      <c r="K919" s="252" t="s">
        <v>19</v>
      </c>
      <c r="L919" s="257"/>
      <c r="M919" s="258" t="s">
        <v>19</v>
      </c>
      <c r="N919" s="259" t="s">
        <v>44</v>
      </c>
      <c r="O919" s="86"/>
      <c r="P919" s="208">
        <f>O919*H919</f>
        <v>0</v>
      </c>
      <c r="Q919" s="208">
        <v>0</v>
      </c>
      <c r="R919" s="208">
        <f>Q919*H919</f>
        <v>0</v>
      </c>
      <c r="S919" s="208">
        <v>0</v>
      </c>
      <c r="T919" s="209">
        <f>S919*H919</f>
        <v>0</v>
      </c>
      <c r="U919" s="40"/>
      <c r="V919" s="40"/>
      <c r="W919" s="40"/>
      <c r="X919" s="40"/>
      <c r="Y919" s="40"/>
      <c r="Z919" s="40"/>
      <c r="AA919" s="40"/>
      <c r="AB919" s="40"/>
      <c r="AC919" s="40"/>
      <c r="AD919" s="40"/>
      <c r="AE919" s="40"/>
      <c r="AR919" s="210" t="s">
        <v>328</v>
      </c>
      <c r="AT919" s="210" t="s">
        <v>202</v>
      </c>
      <c r="AU919" s="210" t="s">
        <v>131</v>
      </c>
      <c r="AY919" s="19" t="s">
        <v>123</v>
      </c>
      <c r="BE919" s="211">
        <f>IF(N919="základní",J919,0)</f>
        <v>0</v>
      </c>
      <c r="BF919" s="211">
        <f>IF(N919="snížená",J919,0)</f>
        <v>0</v>
      </c>
      <c r="BG919" s="211">
        <f>IF(N919="zákl. přenesená",J919,0)</f>
        <v>0</v>
      </c>
      <c r="BH919" s="211">
        <f>IF(N919="sníž. přenesená",J919,0)</f>
        <v>0</v>
      </c>
      <c r="BI919" s="211">
        <f>IF(N919="nulová",J919,0)</f>
        <v>0</v>
      </c>
      <c r="BJ919" s="19" t="s">
        <v>131</v>
      </c>
      <c r="BK919" s="211">
        <f>ROUND(I919*H919,2)</f>
        <v>0</v>
      </c>
      <c r="BL919" s="19" t="s">
        <v>222</v>
      </c>
      <c r="BM919" s="210" t="s">
        <v>1313</v>
      </c>
    </row>
    <row r="920" s="2" customFormat="1" ht="24.15" customHeight="1">
      <c r="A920" s="40"/>
      <c r="B920" s="41"/>
      <c r="C920" s="199" t="s">
        <v>1314</v>
      </c>
      <c r="D920" s="199" t="s">
        <v>125</v>
      </c>
      <c r="E920" s="200" t="s">
        <v>1315</v>
      </c>
      <c r="F920" s="201" t="s">
        <v>1316</v>
      </c>
      <c r="G920" s="202" t="s">
        <v>261</v>
      </c>
      <c r="H920" s="203">
        <v>70</v>
      </c>
      <c r="I920" s="204"/>
      <c r="J920" s="205">
        <f>ROUND(I920*H920,2)</f>
        <v>0</v>
      </c>
      <c r="K920" s="201" t="s">
        <v>249</v>
      </c>
      <c r="L920" s="46"/>
      <c r="M920" s="206" t="s">
        <v>19</v>
      </c>
      <c r="N920" s="207" t="s">
        <v>44</v>
      </c>
      <c r="O920" s="86"/>
      <c r="P920" s="208">
        <f>O920*H920</f>
        <v>0</v>
      </c>
      <c r="Q920" s="208">
        <v>0</v>
      </c>
      <c r="R920" s="208">
        <f>Q920*H920</f>
        <v>0</v>
      </c>
      <c r="S920" s="208">
        <v>0</v>
      </c>
      <c r="T920" s="209">
        <f>S920*H920</f>
        <v>0</v>
      </c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R920" s="210" t="s">
        <v>222</v>
      </c>
      <c r="AT920" s="210" t="s">
        <v>125</v>
      </c>
      <c r="AU920" s="210" t="s">
        <v>131</v>
      </c>
      <c r="AY920" s="19" t="s">
        <v>123</v>
      </c>
      <c r="BE920" s="211">
        <f>IF(N920="základní",J920,0)</f>
        <v>0</v>
      </c>
      <c r="BF920" s="211">
        <f>IF(N920="snížená",J920,0)</f>
        <v>0</v>
      </c>
      <c r="BG920" s="211">
        <f>IF(N920="zákl. přenesená",J920,0)</f>
        <v>0</v>
      </c>
      <c r="BH920" s="211">
        <f>IF(N920="sníž. přenesená",J920,0)</f>
        <v>0</v>
      </c>
      <c r="BI920" s="211">
        <f>IF(N920="nulová",J920,0)</f>
        <v>0</v>
      </c>
      <c r="BJ920" s="19" t="s">
        <v>131</v>
      </c>
      <c r="BK920" s="211">
        <f>ROUND(I920*H920,2)</f>
        <v>0</v>
      </c>
      <c r="BL920" s="19" t="s">
        <v>222</v>
      </c>
      <c r="BM920" s="210" t="s">
        <v>1317</v>
      </c>
    </row>
    <row r="921" s="2" customFormat="1">
      <c r="A921" s="40"/>
      <c r="B921" s="41"/>
      <c r="C921" s="42"/>
      <c r="D921" s="212" t="s">
        <v>133</v>
      </c>
      <c r="E921" s="42"/>
      <c r="F921" s="213" t="s">
        <v>1318</v>
      </c>
      <c r="G921" s="42"/>
      <c r="H921" s="42"/>
      <c r="I921" s="214"/>
      <c r="J921" s="42"/>
      <c r="K921" s="42"/>
      <c r="L921" s="46"/>
      <c r="M921" s="215"/>
      <c r="N921" s="216"/>
      <c r="O921" s="86"/>
      <c r="P921" s="86"/>
      <c r="Q921" s="86"/>
      <c r="R921" s="86"/>
      <c r="S921" s="86"/>
      <c r="T921" s="87"/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T921" s="19" t="s">
        <v>133</v>
      </c>
      <c r="AU921" s="19" t="s">
        <v>131</v>
      </c>
    </row>
    <row r="922" s="2" customFormat="1" ht="24.15" customHeight="1">
      <c r="A922" s="40"/>
      <c r="B922" s="41"/>
      <c r="C922" s="199" t="s">
        <v>1319</v>
      </c>
      <c r="D922" s="199" t="s">
        <v>125</v>
      </c>
      <c r="E922" s="200" t="s">
        <v>1320</v>
      </c>
      <c r="F922" s="201" t="s">
        <v>1321</v>
      </c>
      <c r="G922" s="202" t="s">
        <v>261</v>
      </c>
      <c r="H922" s="203">
        <v>3</v>
      </c>
      <c r="I922" s="204"/>
      <c r="J922" s="205">
        <f>ROUND(I922*H922,2)</f>
        <v>0</v>
      </c>
      <c r="K922" s="201" t="s">
        <v>249</v>
      </c>
      <c r="L922" s="46"/>
      <c r="M922" s="206" t="s">
        <v>19</v>
      </c>
      <c r="N922" s="207" t="s">
        <v>44</v>
      </c>
      <c r="O922" s="86"/>
      <c r="P922" s="208">
        <f>O922*H922</f>
        <v>0</v>
      </c>
      <c r="Q922" s="208">
        <v>0</v>
      </c>
      <c r="R922" s="208">
        <f>Q922*H922</f>
        <v>0</v>
      </c>
      <c r="S922" s="208">
        <v>0</v>
      </c>
      <c r="T922" s="209">
        <f>S922*H922</f>
        <v>0</v>
      </c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R922" s="210" t="s">
        <v>222</v>
      </c>
      <c r="AT922" s="210" t="s">
        <v>125</v>
      </c>
      <c r="AU922" s="210" t="s">
        <v>131</v>
      </c>
      <c r="AY922" s="19" t="s">
        <v>123</v>
      </c>
      <c r="BE922" s="211">
        <f>IF(N922="základní",J922,0)</f>
        <v>0</v>
      </c>
      <c r="BF922" s="211">
        <f>IF(N922="snížená",J922,0)</f>
        <v>0</v>
      </c>
      <c r="BG922" s="211">
        <f>IF(N922="zákl. přenesená",J922,0)</f>
        <v>0</v>
      </c>
      <c r="BH922" s="211">
        <f>IF(N922="sníž. přenesená",J922,0)</f>
        <v>0</v>
      </c>
      <c r="BI922" s="211">
        <f>IF(N922="nulová",J922,0)</f>
        <v>0</v>
      </c>
      <c r="BJ922" s="19" t="s">
        <v>131</v>
      </c>
      <c r="BK922" s="211">
        <f>ROUND(I922*H922,2)</f>
        <v>0</v>
      </c>
      <c r="BL922" s="19" t="s">
        <v>222</v>
      </c>
      <c r="BM922" s="210" t="s">
        <v>1322</v>
      </c>
    </row>
    <row r="923" s="2" customFormat="1">
      <c r="A923" s="40"/>
      <c r="B923" s="41"/>
      <c r="C923" s="42"/>
      <c r="D923" s="212" t="s">
        <v>133</v>
      </c>
      <c r="E923" s="42"/>
      <c r="F923" s="213" t="s">
        <v>1323</v>
      </c>
      <c r="G923" s="42"/>
      <c r="H923" s="42"/>
      <c r="I923" s="214"/>
      <c r="J923" s="42"/>
      <c r="K923" s="42"/>
      <c r="L923" s="46"/>
      <c r="M923" s="215"/>
      <c r="N923" s="216"/>
      <c r="O923" s="86"/>
      <c r="P923" s="86"/>
      <c r="Q923" s="86"/>
      <c r="R923" s="86"/>
      <c r="S923" s="86"/>
      <c r="T923" s="87"/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T923" s="19" t="s">
        <v>133</v>
      </c>
      <c r="AU923" s="19" t="s">
        <v>131</v>
      </c>
    </row>
    <row r="924" s="2" customFormat="1" ht="16.5" customHeight="1">
      <c r="A924" s="40"/>
      <c r="B924" s="41"/>
      <c r="C924" s="250" t="s">
        <v>1324</v>
      </c>
      <c r="D924" s="250" t="s">
        <v>202</v>
      </c>
      <c r="E924" s="251" t="s">
        <v>1325</v>
      </c>
      <c r="F924" s="252" t="s">
        <v>1326</v>
      </c>
      <c r="G924" s="253" t="s">
        <v>148</v>
      </c>
      <c r="H924" s="254">
        <v>85.200000000000003</v>
      </c>
      <c r="I924" s="255"/>
      <c r="J924" s="256">
        <f>ROUND(I924*H924,2)</f>
        <v>0</v>
      </c>
      <c r="K924" s="252" t="s">
        <v>249</v>
      </c>
      <c r="L924" s="257"/>
      <c r="M924" s="258" t="s">
        <v>19</v>
      </c>
      <c r="N924" s="259" t="s">
        <v>44</v>
      </c>
      <c r="O924" s="86"/>
      <c r="P924" s="208">
        <f>O924*H924</f>
        <v>0</v>
      </c>
      <c r="Q924" s="208">
        <v>0.0030000000000000001</v>
      </c>
      <c r="R924" s="208">
        <f>Q924*H924</f>
        <v>0.25559999999999999</v>
      </c>
      <c r="S924" s="208">
        <v>0</v>
      </c>
      <c r="T924" s="209">
        <f>S924*H924</f>
        <v>0</v>
      </c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R924" s="210" t="s">
        <v>328</v>
      </c>
      <c r="AT924" s="210" t="s">
        <v>202</v>
      </c>
      <c r="AU924" s="210" t="s">
        <v>131</v>
      </c>
      <c r="AY924" s="19" t="s">
        <v>123</v>
      </c>
      <c r="BE924" s="211">
        <f>IF(N924="základní",J924,0)</f>
        <v>0</v>
      </c>
      <c r="BF924" s="211">
        <f>IF(N924="snížená",J924,0)</f>
        <v>0</v>
      </c>
      <c r="BG924" s="211">
        <f>IF(N924="zákl. přenesená",J924,0)</f>
        <v>0</v>
      </c>
      <c r="BH924" s="211">
        <f>IF(N924="sníž. přenesená",J924,0)</f>
        <v>0</v>
      </c>
      <c r="BI924" s="211">
        <f>IF(N924="nulová",J924,0)</f>
        <v>0</v>
      </c>
      <c r="BJ924" s="19" t="s">
        <v>131</v>
      </c>
      <c r="BK924" s="211">
        <f>ROUND(I924*H924,2)</f>
        <v>0</v>
      </c>
      <c r="BL924" s="19" t="s">
        <v>222</v>
      </c>
      <c r="BM924" s="210" t="s">
        <v>1327</v>
      </c>
    </row>
    <row r="925" s="14" customFormat="1">
      <c r="A925" s="14"/>
      <c r="B925" s="228"/>
      <c r="C925" s="229"/>
      <c r="D925" s="219" t="s">
        <v>135</v>
      </c>
      <c r="E925" s="230" t="s">
        <v>19</v>
      </c>
      <c r="F925" s="231" t="s">
        <v>1328</v>
      </c>
      <c r="G925" s="229"/>
      <c r="H925" s="232">
        <v>85.200000000000003</v>
      </c>
      <c r="I925" s="233"/>
      <c r="J925" s="229"/>
      <c r="K925" s="229"/>
      <c r="L925" s="234"/>
      <c r="M925" s="235"/>
      <c r="N925" s="236"/>
      <c r="O925" s="236"/>
      <c r="P925" s="236"/>
      <c r="Q925" s="236"/>
      <c r="R925" s="236"/>
      <c r="S925" s="236"/>
      <c r="T925" s="237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38" t="s">
        <v>135</v>
      </c>
      <c r="AU925" s="238" t="s">
        <v>131</v>
      </c>
      <c r="AV925" s="14" t="s">
        <v>131</v>
      </c>
      <c r="AW925" s="14" t="s">
        <v>33</v>
      </c>
      <c r="AX925" s="14" t="s">
        <v>77</v>
      </c>
      <c r="AY925" s="238" t="s">
        <v>123</v>
      </c>
    </row>
    <row r="926" s="2" customFormat="1" ht="16.5" customHeight="1">
      <c r="A926" s="40"/>
      <c r="B926" s="41"/>
      <c r="C926" s="250" t="s">
        <v>1329</v>
      </c>
      <c r="D926" s="250" t="s">
        <v>202</v>
      </c>
      <c r="E926" s="251" t="s">
        <v>1330</v>
      </c>
      <c r="F926" s="252" t="s">
        <v>1331</v>
      </c>
      <c r="G926" s="253" t="s">
        <v>148</v>
      </c>
      <c r="H926" s="254">
        <v>6</v>
      </c>
      <c r="I926" s="255"/>
      <c r="J926" s="256">
        <f>ROUND(I926*H926,2)</f>
        <v>0</v>
      </c>
      <c r="K926" s="252" t="s">
        <v>249</v>
      </c>
      <c r="L926" s="257"/>
      <c r="M926" s="258" t="s">
        <v>19</v>
      </c>
      <c r="N926" s="259" t="s">
        <v>44</v>
      </c>
      <c r="O926" s="86"/>
      <c r="P926" s="208">
        <f>O926*H926</f>
        <v>0</v>
      </c>
      <c r="Q926" s="208">
        <v>0.0050000000000000001</v>
      </c>
      <c r="R926" s="208">
        <f>Q926*H926</f>
        <v>0.029999999999999999</v>
      </c>
      <c r="S926" s="208">
        <v>0</v>
      </c>
      <c r="T926" s="209">
        <f>S926*H926</f>
        <v>0</v>
      </c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R926" s="210" t="s">
        <v>328</v>
      </c>
      <c r="AT926" s="210" t="s">
        <v>202</v>
      </c>
      <c r="AU926" s="210" t="s">
        <v>131</v>
      </c>
      <c r="AY926" s="19" t="s">
        <v>123</v>
      </c>
      <c r="BE926" s="211">
        <f>IF(N926="základní",J926,0)</f>
        <v>0</v>
      </c>
      <c r="BF926" s="211">
        <f>IF(N926="snížená",J926,0)</f>
        <v>0</v>
      </c>
      <c r="BG926" s="211">
        <f>IF(N926="zákl. přenesená",J926,0)</f>
        <v>0</v>
      </c>
      <c r="BH926" s="211">
        <f>IF(N926="sníž. přenesená",J926,0)</f>
        <v>0</v>
      </c>
      <c r="BI926" s="211">
        <f>IF(N926="nulová",J926,0)</f>
        <v>0</v>
      </c>
      <c r="BJ926" s="19" t="s">
        <v>131</v>
      </c>
      <c r="BK926" s="211">
        <f>ROUND(I926*H926,2)</f>
        <v>0</v>
      </c>
      <c r="BL926" s="19" t="s">
        <v>222</v>
      </c>
      <c r="BM926" s="210" t="s">
        <v>1332</v>
      </c>
    </row>
    <row r="927" s="14" customFormat="1">
      <c r="A927" s="14"/>
      <c r="B927" s="228"/>
      <c r="C927" s="229"/>
      <c r="D927" s="219" t="s">
        <v>135</v>
      </c>
      <c r="E927" s="230" t="s">
        <v>19</v>
      </c>
      <c r="F927" s="231" t="s">
        <v>1333</v>
      </c>
      <c r="G927" s="229"/>
      <c r="H927" s="232">
        <v>6</v>
      </c>
      <c r="I927" s="233"/>
      <c r="J927" s="229"/>
      <c r="K927" s="229"/>
      <c r="L927" s="234"/>
      <c r="M927" s="235"/>
      <c r="N927" s="236"/>
      <c r="O927" s="236"/>
      <c r="P927" s="236"/>
      <c r="Q927" s="236"/>
      <c r="R927" s="236"/>
      <c r="S927" s="236"/>
      <c r="T927" s="237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38" t="s">
        <v>135</v>
      </c>
      <c r="AU927" s="238" t="s">
        <v>131</v>
      </c>
      <c r="AV927" s="14" t="s">
        <v>131</v>
      </c>
      <c r="AW927" s="14" t="s">
        <v>33</v>
      </c>
      <c r="AX927" s="14" t="s">
        <v>77</v>
      </c>
      <c r="AY927" s="238" t="s">
        <v>123</v>
      </c>
    </row>
    <row r="928" s="2" customFormat="1" ht="16.5" customHeight="1">
      <c r="A928" s="40"/>
      <c r="B928" s="41"/>
      <c r="C928" s="250" t="s">
        <v>1334</v>
      </c>
      <c r="D928" s="250" t="s">
        <v>202</v>
      </c>
      <c r="E928" s="251" t="s">
        <v>1335</v>
      </c>
      <c r="F928" s="252" t="s">
        <v>1336</v>
      </c>
      <c r="G928" s="253" t="s">
        <v>261</v>
      </c>
      <c r="H928" s="254">
        <v>146</v>
      </c>
      <c r="I928" s="255"/>
      <c r="J928" s="256">
        <f>ROUND(I928*H928,2)</f>
        <v>0</v>
      </c>
      <c r="K928" s="252" t="s">
        <v>249</v>
      </c>
      <c r="L928" s="257"/>
      <c r="M928" s="258" t="s">
        <v>19</v>
      </c>
      <c r="N928" s="259" t="s">
        <v>44</v>
      </c>
      <c r="O928" s="86"/>
      <c r="P928" s="208">
        <f>O928*H928</f>
        <v>0</v>
      </c>
      <c r="Q928" s="208">
        <v>6.0000000000000002E-05</v>
      </c>
      <c r="R928" s="208">
        <f>Q928*H928</f>
        <v>0.0087600000000000004</v>
      </c>
      <c r="S928" s="208">
        <v>0</v>
      </c>
      <c r="T928" s="209">
        <f>S928*H928</f>
        <v>0</v>
      </c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R928" s="210" t="s">
        <v>328</v>
      </c>
      <c r="AT928" s="210" t="s">
        <v>202</v>
      </c>
      <c r="AU928" s="210" t="s">
        <v>131</v>
      </c>
      <c r="AY928" s="19" t="s">
        <v>123</v>
      </c>
      <c r="BE928" s="211">
        <f>IF(N928="základní",J928,0)</f>
        <v>0</v>
      </c>
      <c r="BF928" s="211">
        <f>IF(N928="snížená",J928,0)</f>
        <v>0</v>
      </c>
      <c r="BG928" s="211">
        <f>IF(N928="zákl. přenesená",J928,0)</f>
        <v>0</v>
      </c>
      <c r="BH928" s="211">
        <f>IF(N928="sníž. přenesená",J928,0)</f>
        <v>0</v>
      </c>
      <c r="BI928" s="211">
        <f>IF(N928="nulová",J928,0)</f>
        <v>0</v>
      </c>
      <c r="BJ928" s="19" t="s">
        <v>131</v>
      </c>
      <c r="BK928" s="211">
        <f>ROUND(I928*H928,2)</f>
        <v>0</v>
      </c>
      <c r="BL928" s="19" t="s">
        <v>222</v>
      </c>
      <c r="BM928" s="210" t="s">
        <v>1337</v>
      </c>
    </row>
    <row r="929" s="2" customFormat="1" ht="24.15" customHeight="1">
      <c r="A929" s="40"/>
      <c r="B929" s="41"/>
      <c r="C929" s="199" t="s">
        <v>1338</v>
      </c>
      <c r="D929" s="199" t="s">
        <v>125</v>
      </c>
      <c r="E929" s="200" t="s">
        <v>1339</v>
      </c>
      <c r="F929" s="201" t="s">
        <v>1340</v>
      </c>
      <c r="G929" s="202" t="s">
        <v>1011</v>
      </c>
      <c r="H929" s="272"/>
      <c r="I929" s="204"/>
      <c r="J929" s="205">
        <f>ROUND(I929*H929,2)</f>
        <v>0</v>
      </c>
      <c r="K929" s="201" t="s">
        <v>249</v>
      </c>
      <c r="L929" s="46"/>
      <c r="M929" s="206" t="s">
        <v>19</v>
      </c>
      <c r="N929" s="207" t="s">
        <v>44</v>
      </c>
      <c r="O929" s="86"/>
      <c r="P929" s="208">
        <f>O929*H929</f>
        <v>0</v>
      </c>
      <c r="Q929" s="208">
        <v>0</v>
      </c>
      <c r="R929" s="208">
        <f>Q929*H929</f>
        <v>0</v>
      </c>
      <c r="S929" s="208">
        <v>0</v>
      </c>
      <c r="T929" s="209">
        <f>S929*H929</f>
        <v>0</v>
      </c>
      <c r="U929" s="40"/>
      <c r="V929" s="40"/>
      <c r="W929" s="40"/>
      <c r="X929" s="40"/>
      <c r="Y929" s="40"/>
      <c r="Z929" s="40"/>
      <c r="AA929" s="40"/>
      <c r="AB929" s="40"/>
      <c r="AC929" s="40"/>
      <c r="AD929" s="40"/>
      <c r="AE929" s="40"/>
      <c r="AR929" s="210" t="s">
        <v>222</v>
      </c>
      <c r="AT929" s="210" t="s">
        <v>125</v>
      </c>
      <c r="AU929" s="210" t="s">
        <v>131</v>
      </c>
      <c r="AY929" s="19" t="s">
        <v>123</v>
      </c>
      <c r="BE929" s="211">
        <f>IF(N929="základní",J929,0)</f>
        <v>0</v>
      </c>
      <c r="BF929" s="211">
        <f>IF(N929="snížená",J929,0)</f>
        <v>0</v>
      </c>
      <c r="BG929" s="211">
        <f>IF(N929="zákl. přenesená",J929,0)</f>
        <v>0</v>
      </c>
      <c r="BH929" s="211">
        <f>IF(N929="sníž. přenesená",J929,0)</f>
        <v>0</v>
      </c>
      <c r="BI929" s="211">
        <f>IF(N929="nulová",J929,0)</f>
        <v>0</v>
      </c>
      <c r="BJ929" s="19" t="s">
        <v>131</v>
      </c>
      <c r="BK929" s="211">
        <f>ROUND(I929*H929,2)</f>
        <v>0</v>
      </c>
      <c r="BL929" s="19" t="s">
        <v>222</v>
      </c>
      <c r="BM929" s="210" t="s">
        <v>1341</v>
      </c>
    </row>
    <row r="930" s="2" customFormat="1">
      <c r="A930" s="40"/>
      <c r="B930" s="41"/>
      <c r="C930" s="42"/>
      <c r="D930" s="212" t="s">
        <v>133</v>
      </c>
      <c r="E930" s="42"/>
      <c r="F930" s="213" t="s">
        <v>1342</v>
      </c>
      <c r="G930" s="42"/>
      <c r="H930" s="42"/>
      <c r="I930" s="214"/>
      <c r="J930" s="42"/>
      <c r="K930" s="42"/>
      <c r="L930" s="46"/>
      <c r="M930" s="215"/>
      <c r="N930" s="216"/>
      <c r="O930" s="86"/>
      <c r="P930" s="86"/>
      <c r="Q930" s="86"/>
      <c r="R930" s="86"/>
      <c r="S930" s="86"/>
      <c r="T930" s="87"/>
      <c r="U930" s="40"/>
      <c r="V930" s="40"/>
      <c r="W930" s="40"/>
      <c r="X930" s="40"/>
      <c r="Y930" s="40"/>
      <c r="Z930" s="40"/>
      <c r="AA930" s="40"/>
      <c r="AB930" s="40"/>
      <c r="AC930" s="40"/>
      <c r="AD930" s="40"/>
      <c r="AE930" s="40"/>
      <c r="AT930" s="19" t="s">
        <v>133</v>
      </c>
      <c r="AU930" s="19" t="s">
        <v>131</v>
      </c>
    </row>
    <row r="931" s="12" customFormat="1" ht="22.8" customHeight="1">
      <c r="A931" s="12"/>
      <c r="B931" s="183"/>
      <c r="C931" s="184"/>
      <c r="D931" s="185" t="s">
        <v>71</v>
      </c>
      <c r="E931" s="197" t="s">
        <v>1343</v>
      </c>
      <c r="F931" s="197" t="s">
        <v>1344</v>
      </c>
      <c r="G931" s="184"/>
      <c r="H931" s="184"/>
      <c r="I931" s="187"/>
      <c r="J931" s="198">
        <f>BK931</f>
        <v>0</v>
      </c>
      <c r="K931" s="184"/>
      <c r="L931" s="189"/>
      <c r="M931" s="190"/>
      <c r="N931" s="191"/>
      <c r="O931" s="191"/>
      <c r="P931" s="192">
        <f>SUM(P932:P959)</f>
        <v>0</v>
      </c>
      <c r="Q931" s="191"/>
      <c r="R931" s="192">
        <f>SUM(R932:R959)</f>
        <v>0</v>
      </c>
      <c r="S931" s="191"/>
      <c r="T931" s="193">
        <f>SUM(T932:T959)</f>
        <v>1.38866</v>
      </c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R931" s="194" t="s">
        <v>131</v>
      </c>
      <c r="AT931" s="195" t="s">
        <v>71</v>
      </c>
      <c r="AU931" s="195" t="s">
        <v>77</v>
      </c>
      <c r="AY931" s="194" t="s">
        <v>123</v>
      </c>
      <c r="BK931" s="196">
        <f>SUM(BK932:BK959)</f>
        <v>0</v>
      </c>
    </row>
    <row r="932" s="2" customFormat="1" ht="16.5" customHeight="1">
      <c r="A932" s="40"/>
      <c r="B932" s="41"/>
      <c r="C932" s="199" t="s">
        <v>1345</v>
      </c>
      <c r="D932" s="199" t="s">
        <v>125</v>
      </c>
      <c r="E932" s="200" t="s">
        <v>1346</v>
      </c>
      <c r="F932" s="201" t="s">
        <v>1347</v>
      </c>
      <c r="G932" s="202" t="s">
        <v>128</v>
      </c>
      <c r="H932" s="203">
        <v>6.0199999999999996</v>
      </c>
      <c r="I932" s="204"/>
      <c r="J932" s="205">
        <f>ROUND(I932*H932,2)</f>
        <v>0</v>
      </c>
      <c r="K932" s="201" t="s">
        <v>249</v>
      </c>
      <c r="L932" s="46"/>
      <c r="M932" s="206" t="s">
        <v>19</v>
      </c>
      <c r="N932" s="207" t="s">
        <v>44</v>
      </c>
      <c r="O932" s="86"/>
      <c r="P932" s="208">
        <f>O932*H932</f>
        <v>0</v>
      </c>
      <c r="Q932" s="208">
        <v>0</v>
      </c>
      <c r="R932" s="208">
        <f>Q932*H932</f>
        <v>0</v>
      </c>
      <c r="S932" s="208">
        <v>0.033000000000000002</v>
      </c>
      <c r="T932" s="209">
        <f>S932*H932</f>
        <v>0.19866</v>
      </c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R932" s="210" t="s">
        <v>222</v>
      </c>
      <c r="AT932" s="210" t="s">
        <v>125</v>
      </c>
      <c r="AU932" s="210" t="s">
        <v>131</v>
      </c>
      <c r="AY932" s="19" t="s">
        <v>123</v>
      </c>
      <c r="BE932" s="211">
        <f>IF(N932="základní",J932,0)</f>
        <v>0</v>
      </c>
      <c r="BF932" s="211">
        <f>IF(N932="snížená",J932,0)</f>
        <v>0</v>
      </c>
      <c r="BG932" s="211">
        <f>IF(N932="zákl. přenesená",J932,0)</f>
        <v>0</v>
      </c>
      <c r="BH932" s="211">
        <f>IF(N932="sníž. přenesená",J932,0)</f>
        <v>0</v>
      </c>
      <c r="BI932" s="211">
        <f>IF(N932="nulová",J932,0)</f>
        <v>0</v>
      </c>
      <c r="BJ932" s="19" t="s">
        <v>131</v>
      </c>
      <c r="BK932" s="211">
        <f>ROUND(I932*H932,2)</f>
        <v>0</v>
      </c>
      <c r="BL932" s="19" t="s">
        <v>222</v>
      </c>
      <c r="BM932" s="210" t="s">
        <v>1348</v>
      </c>
    </row>
    <row r="933" s="2" customFormat="1">
      <c r="A933" s="40"/>
      <c r="B933" s="41"/>
      <c r="C933" s="42"/>
      <c r="D933" s="212" t="s">
        <v>133</v>
      </c>
      <c r="E933" s="42"/>
      <c r="F933" s="213" t="s">
        <v>1349</v>
      </c>
      <c r="G933" s="42"/>
      <c r="H933" s="42"/>
      <c r="I933" s="214"/>
      <c r="J933" s="42"/>
      <c r="K933" s="42"/>
      <c r="L933" s="46"/>
      <c r="M933" s="215"/>
      <c r="N933" s="216"/>
      <c r="O933" s="86"/>
      <c r="P933" s="86"/>
      <c r="Q933" s="86"/>
      <c r="R933" s="86"/>
      <c r="S933" s="86"/>
      <c r="T933" s="87"/>
      <c r="U933" s="40"/>
      <c r="V933" s="40"/>
      <c r="W933" s="40"/>
      <c r="X933" s="40"/>
      <c r="Y933" s="40"/>
      <c r="Z933" s="40"/>
      <c r="AA933" s="40"/>
      <c r="AB933" s="40"/>
      <c r="AC933" s="40"/>
      <c r="AD933" s="40"/>
      <c r="AE933" s="40"/>
      <c r="AT933" s="19" t="s">
        <v>133</v>
      </c>
      <c r="AU933" s="19" t="s">
        <v>131</v>
      </c>
    </row>
    <row r="934" s="13" customFormat="1">
      <c r="A934" s="13"/>
      <c r="B934" s="217"/>
      <c r="C934" s="218"/>
      <c r="D934" s="219" t="s">
        <v>135</v>
      </c>
      <c r="E934" s="220" t="s">
        <v>19</v>
      </c>
      <c r="F934" s="221" t="s">
        <v>1350</v>
      </c>
      <c r="G934" s="218"/>
      <c r="H934" s="220" t="s">
        <v>19</v>
      </c>
      <c r="I934" s="222"/>
      <c r="J934" s="218"/>
      <c r="K934" s="218"/>
      <c r="L934" s="223"/>
      <c r="M934" s="224"/>
      <c r="N934" s="225"/>
      <c r="O934" s="225"/>
      <c r="P934" s="225"/>
      <c r="Q934" s="225"/>
      <c r="R934" s="225"/>
      <c r="S934" s="225"/>
      <c r="T934" s="226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27" t="s">
        <v>135</v>
      </c>
      <c r="AU934" s="227" t="s">
        <v>131</v>
      </c>
      <c r="AV934" s="13" t="s">
        <v>77</v>
      </c>
      <c r="AW934" s="13" t="s">
        <v>33</v>
      </c>
      <c r="AX934" s="13" t="s">
        <v>72</v>
      </c>
      <c r="AY934" s="227" t="s">
        <v>123</v>
      </c>
    </row>
    <row r="935" s="14" customFormat="1">
      <c r="A935" s="14"/>
      <c r="B935" s="228"/>
      <c r="C935" s="229"/>
      <c r="D935" s="219" t="s">
        <v>135</v>
      </c>
      <c r="E935" s="230" t="s">
        <v>19</v>
      </c>
      <c r="F935" s="231" t="s">
        <v>253</v>
      </c>
      <c r="G935" s="229"/>
      <c r="H935" s="232">
        <v>5.7599999999999998</v>
      </c>
      <c r="I935" s="233"/>
      <c r="J935" s="229"/>
      <c r="K935" s="229"/>
      <c r="L935" s="234"/>
      <c r="M935" s="235"/>
      <c r="N935" s="236"/>
      <c r="O935" s="236"/>
      <c r="P935" s="236"/>
      <c r="Q935" s="236"/>
      <c r="R935" s="236"/>
      <c r="S935" s="236"/>
      <c r="T935" s="237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38" t="s">
        <v>135</v>
      </c>
      <c r="AU935" s="238" t="s">
        <v>131</v>
      </c>
      <c r="AV935" s="14" t="s">
        <v>131</v>
      </c>
      <c r="AW935" s="14" t="s">
        <v>33</v>
      </c>
      <c r="AX935" s="14" t="s">
        <v>72</v>
      </c>
      <c r="AY935" s="238" t="s">
        <v>123</v>
      </c>
    </row>
    <row r="936" s="14" customFormat="1">
      <c r="A936" s="14"/>
      <c r="B936" s="228"/>
      <c r="C936" s="229"/>
      <c r="D936" s="219" t="s">
        <v>135</v>
      </c>
      <c r="E936" s="230" t="s">
        <v>19</v>
      </c>
      <c r="F936" s="231" t="s">
        <v>1351</v>
      </c>
      <c r="G936" s="229"/>
      <c r="H936" s="232">
        <v>-3.6800000000000002</v>
      </c>
      <c r="I936" s="233"/>
      <c r="J936" s="229"/>
      <c r="K936" s="229"/>
      <c r="L936" s="234"/>
      <c r="M936" s="235"/>
      <c r="N936" s="236"/>
      <c r="O936" s="236"/>
      <c r="P936" s="236"/>
      <c r="Q936" s="236"/>
      <c r="R936" s="236"/>
      <c r="S936" s="236"/>
      <c r="T936" s="237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38" t="s">
        <v>135</v>
      </c>
      <c r="AU936" s="238" t="s">
        <v>131</v>
      </c>
      <c r="AV936" s="14" t="s">
        <v>131</v>
      </c>
      <c r="AW936" s="14" t="s">
        <v>33</v>
      </c>
      <c r="AX936" s="14" t="s">
        <v>72</v>
      </c>
      <c r="AY936" s="238" t="s">
        <v>123</v>
      </c>
    </row>
    <row r="937" s="14" customFormat="1">
      <c r="A937" s="14"/>
      <c r="B937" s="228"/>
      <c r="C937" s="229"/>
      <c r="D937" s="219" t="s">
        <v>135</v>
      </c>
      <c r="E937" s="230" t="s">
        <v>19</v>
      </c>
      <c r="F937" s="231" t="s">
        <v>1352</v>
      </c>
      <c r="G937" s="229"/>
      <c r="H937" s="232">
        <v>15.9</v>
      </c>
      <c r="I937" s="233"/>
      <c r="J937" s="229"/>
      <c r="K937" s="229"/>
      <c r="L937" s="234"/>
      <c r="M937" s="235"/>
      <c r="N937" s="236"/>
      <c r="O937" s="236"/>
      <c r="P937" s="236"/>
      <c r="Q937" s="236"/>
      <c r="R937" s="236"/>
      <c r="S937" s="236"/>
      <c r="T937" s="237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38" t="s">
        <v>135</v>
      </c>
      <c r="AU937" s="238" t="s">
        <v>131</v>
      </c>
      <c r="AV937" s="14" t="s">
        <v>131</v>
      </c>
      <c r="AW937" s="14" t="s">
        <v>33</v>
      </c>
      <c r="AX937" s="14" t="s">
        <v>72</v>
      </c>
      <c r="AY937" s="238" t="s">
        <v>123</v>
      </c>
    </row>
    <row r="938" s="14" customFormat="1">
      <c r="A938" s="14"/>
      <c r="B938" s="228"/>
      <c r="C938" s="229"/>
      <c r="D938" s="219" t="s">
        <v>135</v>
      </c>
      <c r="E938" s="230" t="s">
        <v>19</v>
      </c>
      <c r="F938" s="231" t="s">
        <v>1353</v>
      </c>
      <c r="G938" s="229"/>
      <c r="H938" s="232">
        <v>-11.960000000000001</v>
      </c>
      <c r="I938" s="233"/>
      <c r="J938" s="229"/>
      <c r="K938" s="229"/>
      <c r="L938" s="234"/>
      <c r="M938" s="235"/>
      <c r="N938" s="236"/>
      <c r="O938" s="236"/>
      <c r="P938" s="236"/>
      <c r="Q938" s="236"/>
      <c r="R938" s="236"/>
      <c r="S938" s="236"/>
      <c r="T938" s="237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38" t="s">
        <v>135</v>
      </c>
      <c r="AU938" s="238" t="s">
        <v>131</v>
      </c>
      <c r="AV938" s="14" t="s">
        <v>131</v>
      </c>
      <c r="AW938" s="14" t="s">
        <v>33</v>
      </c>
      <c r="AX938" s="14" t="s">
        <v>72</v>
      </c>
      <c r="AY938" s="238" t="s">
        <v>123</v>
      </c>
    </row>
    <row r="939" s="15" customFormat="1">
      <c r="A939" s="15"/>
      <c r="B939" s="239"/>
      <c r="C939" s="240"/>
      <c r="D939" s="219" t="s">
        <v>135</v>
      </c>
      <c r="E939" s="241" t="s">
        <v>19</v>
      </c>
      <c r="F939" s="242" t="s">
        <v>140</v>
      </c>
      <c r="G939" s="240"/>
      <c r="H939" s="243">
        <v>6.0199999999999996</v>
      </c>
      <c r="I939" s="244"/>
      <c r="J939" s="240"/>
      <c r="K939" s="240"/>
      <c r="L939" s="245"/>
      <c r="M939" s="246"/>
      <c r="N939" s="247"/>
      <c r="O939" s="247"/>
      <c r="P939" s="247"/>
      <c r="Q939" s="247"/>
      <c r="R939" s="247"/>
      <c r="S939" s="247"/>
      <c r="T939" s="248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T939" s="249" t="s">
        <v>135</v>
      </c>
      <c r="AU939" s="249" t="s">
        <v>131</v>
      </c>
      <c r="AV939" s="15" t="s">
        <v>130</v>
      </c>
      <c r="AW939" s="15" t="s">
        <v>33</v>
      </c>
      <c r="AX939" s="15" t="s">
        <v>77</v>
      </c>
      <c r="AY939" s="249" t="s">
        <v>123</v>
      </c>
    </row>
    <row r="940" s="2" customFormat="1" ht="16.5" customHeight="1">
      <c r="A940" s="40"/>
      <c r="B940" s="41"/>
      <c r="C940" s="199" t="s">
        <v>1354</v>
      </c>
      <c r="D940" s="199" t="s">
        <v>125</v>
      </c>
      <c r="E940" s="200" t="s">
        <v>1355</v>
      </c>
      <c r="F940" s="201" t="s">
        <v>1356</v>
      </c>
      <c r="G940" s="202" t="s">
        <v>148</v>
      </c>
      <c r="H940" s="203">
        <v>8</v>
      </c>
      <c r="I940" s="204"/>
      <c r="J940" s="205">
        <f>ROUND(I940*H940,2)</f>
        <v>0</v>
      </c>
      <c r="K940" s="201" t="s">
        <v>129</v>
      </c>
      <c r="L940" s="46"/>
      <c r="M940" s="206" t="s">
        <v>19</v>
      </c>
      <c r="N940" s="207" t="s">
        <v>44</v>
      </c>
      <c r="O940" s="86"/>
      <c r="P940" s="208">
        <f>O940*H940</f>
        <v>0</v>
      </c>
      <c r="Q940" s="208">
        <v>0</v>
      </c>
      <c r="R940" s="208">
        <f>Q940*H940</f>
        <v>0</v>
      </c>
      <c r="S940" s="208">
        <v>0.016</v>
      </c>
      <c r="T940" s="209">
        <f>S940*H940</f>
        <v>0.128</v>
      </c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R940" s="210" t="s">
        <v>222</v>
      </c>
      <c r="AT940" s="210" t="s">
        <v>125</v>
      </c>
      <c r="AU940" s="210" t="s">
        <v>131</v>
      </c>
      <c r="AY940" s="19" t="s">
        <v>123</v>
      </c>
      <c r="BE940" s="211">
        <f>IF(N940="základní",J940,0)</f>
        <v>0</v>
      </c>
      <c r="BF940" s="211">
        <f>IF(N940="snížená",J940,0)</f>
        <v>0</v>
      </c>
      <c r="BG940" s="211">
        <f>IF(N940="zákl. přenesená",J940,0)</f>
        <v>0</v>
      </c>
      <c r="BH940" s="211">
        <f>IF(N940="sníž. přenesená",J940,0)</f>
        <v>0</v>
      </c>
      <c r="BI940" s="211">
        <f>IF(N940="nulová",J940,0)</f>
        <v>0</v>
      </c>
      <c r="BJ940" s="19" t="s">
        <v>131</v>
      </c>
      <c r="BK940" s="211">
        <f>ROUND(I940*H940,2)</f>
        <v>0</v>
      </c>
      <c r="BL940" s="19" t="s">
        <v>222</v>
      </c>
      <c r="BM940" s="210" t="s">
        <v>1357</v>
      </c>
    </row>
    <row r="941" s="2" customFormat="1">
      <c r="A941" s="40"/>
      <c r="B941" s="41"/>
      <c r="C941" s="42"/>
      <c r="D941" s="212" t="s">
        <v>133</v>
      </c>
      <c r="E941" s="42"/>
      <c r="F941" s="213" t="s">
        <v>1358</v>
      </c>
      <c r="G941" s="42"/>
      <c r="H941" s="42"/>
      <c r="I941" s="214"/>
      <c r="J941" s="42"/>
      <c r="K941" s="42"/>
      <c r="L941" s="46"/>
      <c r="M941" s="215"/>
      <c r="N941" s="216"/>
      <c r="O941" s="86"/>
      <c r="P941" s="86"/>
      <c r="Q941" s="86"/>
      <c r="R941" s="86"/>
      <c r="S941" s="86"/>
      <c r="T941" s="87"/>
      <c r="U941" s="40"/>
      <c r="V941" s="40"/>
      <c r="W941" s="40"/>
      <c r="X941" s="40"/>
      <c r="Y941" s="40"/>
      <c r="Z941" s="40"/>
      <c r="AA941" s="40"/>
      <c r="AB941" s="40"/>
      <c r="AC941" s="40"/>
      <c r="AD941" s="40"/>
      <c r="AE941" s="40"/>
      <c r="AT941" s="19" t="s">
        <v>133</v>
      </c>
      <c r="AU941" s="19" t="s">
        <v>131</v>
      </c>
    </row>
    <row r="942" s="13" customFormat="1">
      <c r="A942" s="13"/>
      <c r="B942" s="217"/>
      <c r="C942" s="218"/>
      <c r="D942" s="219" t="s">
        <v>135</v>
      </c>
      <c r="E942" s="220" t="s">
        <v>19</v>
      </c>
      <c r="F942" s="221" t="s">
        <v>1359</v>
      </c>
      <c r="G942" s="218"/>
      <c r="H942" s="220" t="s">
        <v>19</v>
      </c>
      <c r="I942" s="222"/>
      <c r="J942" s="218"/>
      <c r="K942" s="218"/>
      <c r="L942" s="223"/>
      <c r="M942" s="224"/>
      <c r="N942" s="225"/>
      <c r="O942" s="225"/>
      <c r="P942" s="225"/>
      <c r="Q942" s="225"/>
      <c r="R942" s="225"/>
      <c r="S942" s="225"/>
      <c r="T942" s="226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27" t="s">
        <v>135</v>
      </c>
      <c r="AU942" s="227" t="s">
        <v>131</v>
      </c>
      <c r="AV942" s="13" t="s">
        <v>77</v>
      </c>
      <c r="AW942" s="13" t="s">
        <v>33</v>
      </c>
      <c r="AX942" s="13" t="s">
        <v>72</v>
      </c>
      <c r="AY942" s="227" t="s">
        <v>123</v>
      </c>
    </row>
    <row r="943" s="14" customFormat="1">
      <c r="A943" s="14"/>
      <c r="B943" s="228"/>
      <c r="C943" s="229"/>
      <c r="D943" s="219" t="s">
        <v>135</v>
      </c>
      <c r="E943" s="230" t="s">
        <v>19</v>
      </c>
      <c r="F943" s="231" t="s">
        <v>177</v>
      </c>
      <c r="G943" s="229"/>
      <c r="H943" s="232">
        <v>8</v>
      </c>
      <c r="I943" s="233"/>
      <c r="J943" s="229"/>
      <c r="K943" s="229"/>
      <c r="L943" s="234"/>
      <c r="M943" s="235"/>
      <c r="N943" s="236"/>
      <c r="O943" s="236"/>
      <c r="P943" s="236"/>
      <c r="Q943" s="236"/>
      <c r="R943" s="236"/>
      <c r="S943" s="236"/>
      <c r="T943" s="237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38" t="s">
        <v>135</v>
      </c>
      <c r="AU943" s="238" t="s">
        <v>131</v>
      </c>
      <c r="AV943" s="14" t="s">
        <v>131</v>
      </c>
      <c r="AW943" s="14" t="s">
        <v>33</v>
      </c>
      <c r="AX943" s="14" t="s">
        <v>77</v>
      </c>
      <c r="AY943" s="238" t="s">
        <v>123</v>
      </c>
    </row>
    <row r="944" s="2" customFormat="1" ht="21.75" customHeight="1">
      <c r="A944" s="40"/>
      <c r="B944" s="41"/>
      <c r="C944" s="199" t="s">
        <v>1360</v>
      </c>
      <c r="D944" s="199" t="s">
        <v>125</v>
      </c>
      <c r="E944" s="200" t="s">
        <v>1361</v>
      </c>
      <c r="F944" s="201" t="s">
        <v>1362</v>
      </c>
      <c r="G944" s="202" t="s">
        <v>261</v>
      </c>
      <c r="H944" s="203">
        <v>4</v>
      </c>
      <c r="I944" s="204"/>
      <c r="J944" s="205">
        <f>ROUND(I944*H944,2)</f>
        <v>0</v>
      </c>
      <c r="K944" s="201" t="s">
        <v>249</v>
      </c>
      <c r="L944" s="46"/>
      <c r="M944" s="206" t="s">
        <v>19</v>
      </c>
      <c r="N944" s="207" t="s">
        <v>44</v>
      </c>
      <c r="O944" s="86"/>
      <c r="P944" s="208">
        <f>O944*H944</f>
        <v>0</v>
      </c>
      <c r="Q944" s="208">
        <v>0</v>
      </c>
      <c r="R944" s="208">
        <f>Q944*H944</f>
        <v>0</v>
      </c>
      <c r="S944" s="208">
        <v>0.066000000000000003</v>
      </c>
      <c r="T944" s="209">
        <f>S944*H944</f>
        <v>0.26400000000000001</v>
      </c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R944" s="210" t="s">
        <v>222</v>
      </c>
      <c r="AT944" s="210" t="s">
        <v>125</v>
      </c>
      <c r="AU944" s="210" t="s">
        <v>131</v>
      </c>
      <c r="AY944" s="19" t="s">
        <v>123</v>
      </c>
      <c r="BE944" s="211">
        <f>IF(N944="základní",J944,0)</f>
        <v>0</v>
      </c>
      <c r="BF944" s="211">
        <f>IF(N944="snížená",J944,0)</f>
        <v>0</v>
      </c>
      <c r="BG944" s="211">
        <f>IF(N944="zákl. přenesená",J944,0)</f>
        <v>0</v>
      </c>
      <c r="BH944" s="211">
        <f>IF(N944="sníž. přenesená",J944,0)</f>
        <v>0</v>
      </c>
      <c r="BI944" s="211">
        <f>IF(N944="nulová",J944,0)</f>
        <v>0</v>
      </c>
      <c r="BJ944" s="19" t="s">
        <v>131</v>
      </c>
      <c r="BK944" s="211">
        <f>ROUND(I944*H944,2)</f>
        <v>0</v>
      </c>
      <c r="BL944" s="19" t="s">
        <v>222</v>
      </c>
      <c r="BM944" s="210" t="s">
        <v>1363</v>
      </c>
    </row>
    <row r="945" s="2" customFormat="1">
      <c r="A945" s="40"/>
      <c r="B945" s="41"/>
      <c r="C945" s="42"/>
      <c r="D945" s="212" t="s">
        <v>133</v>
      </c>
      <c r="E945" s="42"/>
      <c r="F945" s="213" t="s">
        <v>1364</v>
      </c>
      <c r="G945" s="42"/>
      <c r="H945" s="42"/>
      <c r="I945" s="214"/>
      <c r="J945" s="42"/>
      <c r="K945" s="42"/>
      <c r="L945" s="46"/>
      <c r="M945" s="215"/>
      <c r="N945" s="216"/>
      <c r="O945" s="86"/>
      <c r="P945" s="86"/>
      <c r="Q945" s="86"/>
      <c r="R945" s="86"/>
      <c r="S945" s="86"/>
      <c r="T945" s="87"/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T945" s="19" t="s">
        <v>133</v>
      </c>
      <c r="AU945" s="19" t="s">
        <v>131</v>
      </c>
    </row>
    <row r="946" s="2" customFormat="1" ht="16.5" customHeight="1">
      <c r="A946" s="40"/>
      <c r="B946" s="41"/>
      <c r="C946" s="199" t="s">
        <v>1365</v>
      </c>
      <c r="D946" s="199" t="s">
        <v>125</v>
      </c>
      <c r="E946" s="200" t="s">
        <v>1366</v>
      </c>
      <c r="F946" s="201" t="s">
        <v>1367</v>
      </c>
      <c r="G946" s="202" t="s">
        <v>128</v>
      </c>
      <c r="H946" s="203">
        <v>39.899999999999999</v>
      </c>
      <c r="I946" s="204"/>
      <c r="J946" s="205">
        <f>ROUND(I946*H946,2)</f>
        <v>0</v>
      </c>
      <c r="K946" s="201" t="s">
        <v>249</v>
      </c>
      <c r="L946" s="46"/>
      <c r="M946" s="206" t="s">
        <v>19</v>
      </c>
      <c r="N946" s="207" t="s">
        <v>44</v>
      </c>
      <c r="O946" s="86"/>
      <c r="P946" s="208">
        <f>O946*H946</f>
        <v>0</v>
      </c>
      <c r="Q946" s="208">
        <v>0</v>
      </c>
      <c r="R946" s="208">
        <f>Q946*H946</f>
        <v>0</v>
      </c>
      <c r="S946" s="208">
        <v>0.02</v>
      </c>
      <c r="T946" s="209">
        <f>S946*H946</f>
        <v>0.79800000000000004</v>
      </c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R946" s="210" t="s">
        <v>222</v>
      </c>
      <c r="AT946" s="210" t="s">
        <v>125</v>
      </c>
      <c r="AU946" s="210" t="s">
        <v>131</v>
      </c>
      <c r="AY946" s="19" t="s">
        <v>123</v>
      </c>
      <c r="BE946" s="211">
        <f>IF(N946="základní",J946,0)</f>
        <v>0</v>
      </c>
      <c r="BF946" s="211">
        <f>IF(N946="snížená",J946,0)</f>
        <v>0</v>
      </c>
      <c r="BG946" s="211">
        <f>IF(N946="zákl. přenesená",J946,0)</f>
        <v>0</v>
      </c>
      <c r="BH946" s="211">
        <f>IF(N946="sníž. přenesená",J946,0)</f>
        <v>0</v>
      </c>
      <c r="BI946" s="211">
        <f>IF(N946="nulová",J946,0)</f>
        <v>0</v>
      </c>
      <c r="BJ946" s="19" t="s">
        <v>131</v>
      </c>
      <c r="BK946" s="211">
        <f>ROUND(I946*H946,2)</f>
        <v>0</v>
      </c>
      <c r="BL946" s="19" t="s">
        <v>222</v>
      </c>
      <c r="BM946" s="210" t="s">
        <v>1368</v>
      </c>
    </row>
    <row r="947" s="2" customFormat="1">
      <c r="A947" s="40"/>
      <c r="B947" s="41"/>
      <c r="C947" s="42"/>
      <c r="D947" s="212" t="s">
        <v>133</v>
      </c>
      <c r="E947" s="42"/>
      <c r="F947" s="213" t="s">
        <v>1369</v>
      </c>
      <c r="G947" s="42"/>
      <c r="H947" s="42"/>
      <c r="I947" s="214"/>
      <c r="J947" s="42"/>
      <c r="K947" s="42"/>
      <c r="L947" s="46"/>
      <c r="M947" s="215"/>
      <c r="N947" s="216"/>
      <c r="O947" s="86"/>
      <c r="P947" s="86"/>
      <c r="Q947" s="86"/>
      <c r="R947" s="86"/>
      <c r="S947" s="86"/>
      <c r="T947" s="87"/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T947" s="19" t="s">
        <v>133</v>
      </c>
      <c r="AU947" s="19" t="s">
        <v>131</v>
      </c>
    </row>
    <row r="948" s="14" customFormat="1">
      <c r="A948" s="14"/>
      <c r="B948" s="228"/>
      <c r="C948" s="229"/>
      <c r="D948" s="219" t="s">
        <v>135</v>
      </c>
      <c r="E948" s="230" t="s">
        <v>19</v>
      </c>
      <c r="F948" s="231" t="s">
        <v>751</v>
      </c>
      <c r="G948" s="229"/>
      <c r="H948" s="232">
        <v>36</v>
      </c>
      <c r="I948" s="233"/>
      <c r="J948" s="229"/>
      <c r="K948" s="229"/>
      <c r="L948" s="234"/>
      <c r="M948" s="235"/>
      <c r="N948" s="236"/>
      <c r="O948" s="236"/>
      <c r="P948" s="236"/>
      <c r="Q948" s="236"/>
      <c r="R948" s="236"/>
      <c r="S948" s="236"/>
      <c r="T948" s="237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38" t="s">
        <v>135</v>
      </c>
      <c r="AU948" s="238" t="s">
        <v>131</v>
      </c>
      <c r="AV948" s="14" t="s">
        <v>131</v>
      </c>
      <c r="AW948" s="14" t="s">
        <v>33</v>
      </c>
      <c r="AX948" s="14" t="s">
        <v>72</v>
      </c>
      <c r="AY948" s="238" t="s">
        <v>123</v>
      </c>
    </row>
    <row r="949" s="14" customFormat="1">
      <c r="A949" s="14"/>
      <c r="B949" s="228"/>
      <c r="C949" s="229"/>
      <c r="D949" s="219" t="s">
        <v>135</v>
      </c>
      <c r="E949" s="230" t="s">
        <v>19</v>
      </c>
      <c r="F949" s="231" t="s">
        <v>744</v>
      </c>
      <c r="G949" s="229"/>
      <c r="H949" s="232">
        <v>3.8999999999999999</v>
      </c>
      <c r="I949" s="233"/>
      <c r="J949" s="229"/>
      <c r="K949" s="229"/>
      <c r="L949" s="234"/>
      <c r="M949" s="235"/>
      <c r="N949" s="236"/>
      <c r="O949" s="236"/>
      <c r="P949" s="236"/>
      <c r="Q949" s="236"/>
      <c r="R949" s="236"/>
      <c r="S949" s="236"/>
      <c r="T949" s="237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38" t="s">
        <v>135</v>
      </c>
      <c r="AU949" s="238" t="s">
        <v>131</v>
      </c>
      <c r="AV949" s="14" t="s">
        <v>131</v>
      </c>
      <c r="AW949" s="14" t="s">
        <v>33</v>
      </c>
      <c r="AX949" s="14" t="s">
        <v>72</v>
      </c>
      <c r="AY949" s="238" t="s">
        <v>123</v>
      </c>
    </row>
    <row r="950" s="15" customFormat="1">
      <c r="A950" s="15"/>
      <c r="B950" s="239"/>
      <c r="C950" s="240"/>
      <c r="D950" s="219" t="s">
        <v>135</v>
      </c>
      <c r="E950" s="241" t="s">
        <v>19</v>
      </c>
      <c r="F950" s="242" t="s">
        <v>140</v>
      </c>
      <c r="G950" s="240"/>
      <c r="H950" s="243">
        <v>39.899999999999999</v>
      </c>
      <c r="I950" s="244"/>
      <c r="J950" s="240"/>
      <c r="K950" s="240"/>
      <c r="L950" s="245"/>
      <c r="M950" s="246"/>
      <c r="N950" s="247"/>
      <c r="O950" s="247"/>
      <c r="P950" s="247"/>
      <c r="Q950" s="247"/>
      <c r="R950" s="247"/>
      <c r="S950" s="247"/>
      <c r="T950" s="248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15"/>
      <c r="AT950" s="249" t="s">
        <v>135</v>
      </c>
      <c r="AU950" s="249" t="s">
        <v>131</v>
      </c>
      <c r="AV950" s="15" t="s">
        <v>130</v>
      </c>
      <c r="AW950" s="15" t="s">
        <v>33</v>
      </c>
      <c r="AX950" s="15" t="s">
        <v>77</v>
      </c>
      <c r="AY950" s="249" t="s">
        <v>123</v>
      </c>
    </row>
    <row r="951" s="2" customFormat="1" ht="16.5" customHeight="1">
      <c r="A951" s="40"/>
      <c r="B951" s="41"/>
      <c r="C951" s="199" t="s">
        <v>1370</v>
      </c>
      <c r="D951" s="199" t="s">
        <v>125</v>
      </c>
      <c r="E951" s="200" t="s">
        <v>1371</v>
      </c>
      <c r="F951" s="201" t="s">
        <v>1372</v>
      </c>
      <c r="G951" s="202" t="s">
        <v>261</v>
      </c>
      <c r="H951" s="203">
        <v>1</v>
      </c>
      <c r="I951" s="204"/>
      <c r="J951" s="205">
        <f>ROUND(I951*H951,2)</f>
        <v>0</v>
      </c>
      <c r="K951" s="201" t="s">
        <v>19</v>
      </c>
      <c r="L951" s="46"/>
      <c r="M951" s="206" t="s">
        <v>19</v>
      </c>
      <c r="N951" s="207" t="s">
        <v>44</v>
      </c>
      <c r="O951" s="86"/>
      <c r="P951" s="208">
        <f>O951*H951</f>
        <v>0</v>
      </c>
      <c r="Q951" s="208">
        <v>0</v>
      </c>
      <c r="R951" s="208">
        <f>Q951*H951</f>
        <v>0</v>
      </c>
      <c r="S951" s="208">
        <v>0</v>
      </c>
      <c r="T951" s="209">
        <f>S951*H951</f>
        <v>0</v>
      </c>
      <c r="U951" s="40"/>
      <c r="V951" s="40"/>
      <c r="W951" s="40"/>
      <c r="X951" s="40"/>
      <c r="Y951" s="40"/>
      <c r="Z951" s="40"/>
      <c r="AA951" s="40"/>
      <c r="AB951" s="40"/>
      <c r="AC951" s="40"/>
      <c r="AD951" s="40"/>
      <c r="AE951" s="40"/>
      <c r="AR951" s="210" t="s">
        <v>222</v>
      </c>
      <c r="AT951" s="210" t="s">
        <v>125</v>
      </c>
      <c r="AU951" s="210" t="s">
        <v>131</v>
      </c>
      <c r="AY951" s="19" t="s">
        <v>123</v>
      </c>
      <c r="BE951" s="211">
        <f>IF(N951="základní",J951,0)</f>
        <v>0</v>
      </c>
      <c r="BF951" s="211">
        <f>IF(N951="snížená",J951,0)</f>
        <v>0</v>
      </c>
      <c r="BG951" s="211">
        <f>IF(N951="zákl. přenesená",J951,0)</f>
        <v>0</v>
      </c>
      <c r="BH951" s="211">
        <f>IF(N951="sníž. přenesená",J951,0)</f>
        <v>0</v>
      </c>
      <c r="BI951" s="211">
        <f>IF(N951="nulová",J951,0)</f>
        <v>0</v>
      </c>
      <c r="BJ951" s="19" t="s">
        <v>131</v>
      </c>
      <c r="BK951" s="211">
        <f>ROUND(I951*H951,2)</f>
        <v>0</v>
      </c>
      <c r="BL951" s="19" t="s">
        <v>222</v>
      </c>
      <c r="BM951" s="210" t="s">
        <v>1373</v>
      </c>
    </row>
    <row r="952" s="2" customFormat="1" ht="16.5" customHeight="1">
      <c r="A952" s="40"/>
      <c r="B952" s="41"/>
      <c r="C952" s="199" t="s">
        <v>1374</v>
      </c>
      <c r="D952" s="199" t="s">
        <v>125</v>
      </c>
      <c r="E952" s="200" t="s">
        <v>1375</v>
      </c>
      <c r="F952" s="201" t="s">
        <v>1376</v>
      </c>
      <c r="G952" s="202" t="s">
        <v>261</v>
      </c>
      <c r="H952" s="203">
        <v>12</v>
      </c>
      <c r="I952" s="204"/>
      <c r="J952" s="205">
        <f>ROUND(I952*H952,2)</f>
        <v>0</v>
      </c>
      <c r="K952" s="201" t="s">
        <v>249</v>
      </c>
      <c r="L952" s="46"/>
      <c r="M952" s="206" t="s">
        <v>19</v>
      </c>
      <c r="N952" s="207" t="s">
        <v>44</v>
      </c>
      <c r="O952" s="86"/>
      <c r="P952" s="208">
        <f>O952*H952</f>
        <v>0</v>
      </c>
      <c r="Q952" s="208">
        <v>0</v>
      </c>
      <c r="R952" s="208">
        <f>Q952*H952</f>
        <v>0</v>
      </c>
      <c r="S952" s="208">
        <v>0</v>
      </c>
      <c r="T952" s="209">
        <f>S952*H952</f>
        <v>0</v>
      </c>
      <c r="U952" s="40"/>
      <c r="V952" s="40"/>
      <c r="W952" s="40"/>
      <c r="X952" s="40"/>
      <c r="Y952" s="40"/>
      <c r="Z952" s="40"/>
      <c r="AA952" s="40"/>
      <c r="AB952" s="40"/>
      <c r="AC952" s="40"/>
      <c r="AD952" s="40"/>
      <c r="AE952" s="40"/>
      <c r="AR952" s="210" t="s">
        <v>222</v>
      </c>
      <c r="AT952" s="210" t="s">
        <v>125</v>
      </c>
      <c r="AU952" s="210" t="s">
        <v>131</v>
      </c>
      <c r="AY952" s="19" t="s">
        <v>123</v>
      </c>
      <c r="BE952" s="211">
        <f>IF(N952="základní",J952,0)</f>
        <v>0</v>
      </c>
      <c r="BF952" s="211">
        <f>IF(N952="snížená",J952,0)</f>
        <v>0</v>
      </c>
      <c r="BG952" s="211">
        <f>IF(N952="zákl. přenesená",J952,0)</f>
        <v>0</v>
      </c>
      <c r="BH952" s="211">
        <f>IF(N952="sníž. přenesená",J952,0)</f>
        <v>0</v>
      </c>
      <c r="BI952" s="211">
        <f>IF(N952="nulová",J952,0)</f>
        <v>0</v>
      </c>
      <c r="BJ952" s="19" t="s">
        <v>131</v>
      </c>
      <c r="BK952" s="211">
        <f>ROUND(I952*H952,2)</f>
        <v>0</v>
      </c>
      <c r="BL952" s="19" t="s">
        <v>222</v>
      </c>
      <c r="BM952" s="210" t="s">
        <v>1377</v>
      </c>
    </row>
    <row r="953" s="2" customFormat="1">
      <c r="A953" s="40"/>
      <c r="B953" s="41"/>
      <c r="C953" s="42"/>
      <c r="D953" s="212" t="s">
        <v>133</v>
      </c>
      <c r="E953" s="42"/>
      <c r="F953" s="213" t="s">
        <v>1378</v>
      </c>
      <c r="G953" s="42"/>
      <c r="H953" s="42"/>
      <c r="I953" s="214"/>
      <c r="J953" s="42"/>
      <c r="K953" s="42"/>
      <c r="L953" s="46"/>
      <c r="M953" s="215"/>
      <c r="N953" s="216"/>
      <c r="O953" s="86"/>
      <c r="P953" s="86"/>
      <c r="Q953" s="86"/>
      <c r="R953" s="86"/>
      <c r="S953" s="86"/>
      <c r="T953" s="87"/>
      <c r="U953" s="40"/>
      <c r="V953" s="40"/>
      <c r="W953" s="40"/>
      <c r="X953" s="40"/>
      <c r="Y953" s="40"/>
      <c r="Z953" s="40"/>
      <c r="AA953" s="40"/>
      <c r="AB953" s="40"/>
      <c r="AC953" s="40"/>
      <c r="AD953" s="40"/>
      <c r="AE953" s="40"/>
      <c r="AT953" s="19" t="s">
        <v>133</v>
      </c>
      <c r="AU953" s="19" t="s">
        <v>131</v>
      </c>
    </row>
    <row r="954" s="2" customFormat="1" ht="16.5" customHeight="1">
      <c r="A954" s="40"/>
      <c r="B954" s="41"/>
      <c r="C954" s="199" t="s">
        <v>1379</v>
      </c>
      <c r="D954" s="199" t="s">
        <v>125</v>
      </c>
      <c r="E954" s="200" t="s">
        <v>1380</v>
      </c>
      <c r="F954" s="201" t="s">
        <v>1381</v>
      </c>
      <c r="G954" s="202" t="s">
        <v>225</v>
      </c>
      <c r="H954" s="203">
        <v>82.099999999999994</v>
      </c>
      <c r="I954" s="204"/>
      <c r="J954" s="205">
        <f>ROUND(I954*H954,2)</f>
        <v>0</v>
      </c>
      <c r="K954" s="201" t="s">
        <v>19</v>
      </c>
      <c r="L954" s="46"/>
      <c r="M954" s="206" t="s">
        <v>19</v>
      </c>
      <c r="N954" s="207" t="s">
        <v>44</v>
      </c>
      <c r="O954" s="86"/>
      <c r="P954" s="208">
        <f>O954*H954</f>
        <v>0</v>
      </c>
      <c r="Q954" s="208">
        <v>0</v>
      </c>
      <c r="R954" s="208">
        <f>Q954*H954</f>
        <v>0</v>
      </c>
      <c r="S954" s="208">
        <v>0</v>
      </c>
      <c r="T954" s="209">
        <f>S954*H954</f>
        <v>0</v>
      </c>
      <c r="U954" s="40"/>
      <c r="V954" s="40"/>
      <c r="W954" s="40"/>
      <c r="X954" s="40"/>
      <c r="Y954" s="40"/>
      <c r="Z954" s="40"/>
      <c r="AA954" s="40"/>
      <c r="AB954" s="40"/>
      <c r="AC954" s="40"/>
      <c r="AD954" s="40"/>
      <c r="AE954" s="40"/>
      <c r="AR954" s="210" t="s">
        <v>222</v>
      </c>
      <c r="AT954" s="210" t="s">
        <v>125</v>
      </c>
      <c r="AU954" s="210" t="s">
        <v>131</v>
      </c>
      <c r="AY954" s="19" t="s">
        <v>123</v>
      </c>
      <c r="BE954" s="211">
        <f>IF(N954="základní",J954,0)</f>
        <v>0</v>
      </c>
      <c r="BF954" s="211">
        <f>IF(N954="snížená",J954,0)</f>
        <v>0</v>
      </c>
      <c r="BG954" s="211">
        <f>IF(N954="zákl. přenesená",J954,0)</f>
        <v>0</v>
      </c>
      <c r="BH954" s="211">
        <f>IF(N954="sníž. přenesená",J954,0)</f>
        <v>0</v>
      </c>
      <c r="BI954" s="211">
        <f>IF(N954="nulová",J954,0)</f>
        <v>0</v>
      </c>
      <c r="BJ954" s="19" t="s">
        <v>131</v>
      </c>
      <c r="BK954" s="211">
        <f>ROUND(I954*H954,2)</f>
        <v>0</v>
      </c>
      <c r="BL954" s="19" t="s">
        <v>222</v>
      </c>
      <c r="BM954" s="210" t="s">
        <v>1382</v>
      </c>
    </row>
    <row r="955" s="2" customFormat="1">
      <c r="A955" s="40"/>
      <c r="B955" s="41"/>
      <c r="C955" s="42"/>
      <c r="D955" s="219" t="s">
        <v>480</v>
      </c>
      <c r="E955" s="42"/>
      <c r="F955" s="271" t="s">
        <v>1383</v>
      </c>
      <c r="G955" s="42"/>
      <c r="H955" s="42"/>
      <c r="I955" s="214"/>
      <c r="J955" s="42"/>
      <c r="K955" s="42"/>
      <c r="L955" s="46"/>
      <c r="M955" s="215"/>
      <c r="N955" s="216"/>
      <c r="O955" s="86"/>
      <c r="P955" s="86"/>
      <c r="Q955" s="86"/>
      <c r="R955" s="86"/>
      <c r="S955" s="86"/>
      <c r="T955" s="87"/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T955" s="19" t="s">
        <v>480</v>
      </c>
      <c r="AU955" s="19" t="s">
        <v>131</v>
      </c>
    </row>
    <row r="956" s="2" customFormat="1" ht="24.15" customHeight="1">
      <c r="A956" s="40"/>
      <c r="B956" s="41"/>
      <c r="C956" s="199" t="s">
        <v>1384</v>
      </c>
      <c r="D956" s="199" t="s">
        <v>125</v>
      </c>
      <c r="E956" s="200" t="s">
        <v>1385</v>
      </c>
      <c r="F956" s="201" t="s">
        <v>1386</v>
      </c>
      <c r="G956" s="202" t="s">
        <v>225</v>
      </c>
      <c r="H956" s="203">
        <v>486.66000000000002</v>
      </c>
      <c r="I956" s="204"/>
      <c r="J956" s="205">
        <f>ROUND(I956*H956,2)</f>
        <v>0</v>
      </c>
      <c r="K956" s="201" t="s">
        <v>19</v>
      </c>
      <c r="L956" s="46"/>
      <c r="M956" s="206" t="s">
        <v>19</v>
      </c>
      <c r="N956" s="207" t="s">
        <v>44</v>
      </c>
      <c r="O956" s="86"/>
      <c r="P956" s="208">
        <f>O956*H956</f>
        <v>0</v>
      </c>
      <c r="Q956" s="208">
        <v>0</v>
      </c>
      <c r="R956" s="208">
        <f>Q956*H956</f>
        <v>0</v>
      </c>
      <c r="S956" s="208">
        <v>0</v>
      </c>
      <c r="T956" s="209">
        <f>S956*H956</f>
        <v>0</v>
      </c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R956" s="210" t="s">
        <v>222</v>
      </c>
      <c r="AT956" s="210" t="s">
        <v>125</v>
      </c>
      <c r="AU956" s="210" t="s">
        <v>131</v>
      </c>
      <c r="AY956" s="19" t="s">
        <v>123</v>
      </c>
      <c r="BE956" s="211">
        <f>IF(N956="základní",J956,0)</f>
        <v>0</v>
      </c>
      <c r="BF956" s="211">
        <f>IF(N956="snížená",J956,0)</f>
        <v>0</v>
      </c>
      <c r="BG956" s="211">
        <f>IF(N956="zákl. přenesená",J956,0)</f>
        <v>0</v>
      </c>
      <c r="BH956" s="211">
        <f>IF(N956="sníž. přenesená",J956,0)</f>
        <v>0</v>
      </c>
      <c r="BI956" s="211">
        <f>IF(N956="nulová",J956,0)</f>
        <v>0</v>
      </c>
      <c r="BJ956" s="19" t="s">
        <v>131</v>
      </c>
      <c r="BK956" s="211">
        <f>ROUND(I956*H956,2)</f>
        <v>0</v>
      </c>
      <c r="BL956" s="19" t="s">
        <v>222</v>
      </c>
      <c r="BM956" s="210" t="s">
        <v>1387</v>
      </c>
    </row>
    <row r="957" s="2" customFormat="1">
      <c r="A957" s="40"/>
      <c r="B957" s="41"/>
      <c r="C957" s="42"/>
      <c r="D957" s="219" t="s">
        <v>480</v>
      </c>
      <c r="E957" s="42"/>
      <c r="F957" s="271" t="s">
        <v>1388</v>
      </c>
      <c r="G957" s="42"/>
      <c r="H957" s="42"/>
      <c r="I957" s="214"/>
      <c r="J957" s="42"/>
      <c r="K957" s="42"/>
      <c r="L957" s="46"/>
      <c r="M957" s="215"/>
      <c r="N957" s="216"/>
      <c r="O957" s="86"/>
      <c r="P957" s="86"/>
      <c r="Q957" s="86"/>
      <c r="R957" s="86"/>
      <c r="S957" s="86"/>
      <c r="T957" s="87"/>
      <c r="U957" s="40"/>
      <c r="V957" s="40"/>
      <c r="W957" s="40"/>
      <c r="X957" s="40"/>
      <c r="Y957" s="40"/>
      <c r="Z957" s="40"/>
      <c r="AA957" s="40"/>
      <c r="AB957" s="40"/>
      <c r="AC957" s="40"/>
      <c r="AD957" s="40"/>
      <c r="AE957" s="40"/>
      <c r="AT957" s="19" t="s">
        <v>480</v>
      </c>
      <c r="AU957" s="19" t="s">
        <v>131</v>
      </c>
    </row>
    <row r="958" s="2" customFormat="1" ht="24.15" customHeight="1">
      <c r="A958" s="40"/>
      <c r="B958" s="41"/>
      <c r="C958" s="199" t="s">
        <v>1389</v>
      </c>
      <c r="D958" s="199" t="s">
        <v>125</v>
      </c>
      <c r="E958" s="200" t="s">
        <v>1390</v>
      </c>
      <c r="F958" s="201" t="s">
        <v>1391</v>
      </c>
      <c r="G958" s="202" t="s">
        <v>1011</v>
      </c>
      <c r="H958" s="272"/>
      <c r="I958" s="204"/>
      <c r="J958" s="205">
        <f>ROUND(I958*H958,2)</f>
        <v>0</v>
      </c>
      <c r="K958" s="201" t="s">
        <v>249</v>
      </c>
      <c r="L958" s="46"/>
      <c r="M958" s="206" t="s">
        <v>19</v>
      </c>
      <c r="N958" s="207" t="s">
        <v>44</v>
      </c>
      <c r="O958" s="86"/>
      <c r="P958" s="208">
        <f>O958*H958</f>
        <v>0</v>
      </c>
      <c r="Q958" s="208">
        <v>0</v>
      </c>
      <c r="R958" s="208">
        <f>Q958*H958</f>
        <v>0</v>
      </c>
      <c r="S958" s="208">
        <v>0</v>
      </c>
      <c r="T958" s="209">
        <f>S958*H958</f>
        <v>0</v>
      </c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R958" s="210" t="s">
        <v>222</v>
      </c>
      <c r="AT958" s="210" t="s">
        <v>125</v>
      </c>
      <c r="AU958" s="210" t="s">
        <v>131</v>
      </c>
      <c r="AY958" s="19" t="s">
        <v>123</v>
      </c>
      <c r="BE958" s="211">
        <f>IF(N958="základní",J958,0)</f>
        <v>0</v>
      </c>
      <c r="BF958" s="211">
        <f>IF(N958="snížená",J958,0)</f>
        <v>0</v>
      </c>
      <c r="BG958" s="211">
        <f>IF(N958="zákl. přenesená",J958,0)</f>
        <v>0</v>
      </c>
      <c r="BH958" s="211">
        <f>IF(N958="sníž. přenesená",J958,0)</f>
        <v>0</v>
      </c>
      <c r="BI958" s="211">
        <f>IF(N958="nulová",J958,0)</f>
        <v>0</v>
      </c>
      <c r="BJ958" s="19" t="s">
        <v>131</v>
      </c>
      <c r="BK958" s="211">
        <f>ROUND(I958*H958,2)</f>
        <v>0</v>
      </c>
      <c r="BL958" s="19" t="s">
        <v>222</v>
      </c>
      <c r="BM958" s="210" t="s">
        <v>1392</v>
      </c>
    </row>
    <row r="959" s="2" customFormat="1">
      <c r="A959" s="40"/>
      <c r="B959" s="41"/>
      <c r="C959" s="42"/>
      <c r="D959" s="212" t="s">
        <v>133</v>
      </c>
      <c r="E959" s="42"/>
      <c r="F959" s="213" t="s">
        <v>1393</v>
      </c>
      <c r="G959" s="42"/>
      <c r="H959" s="42"/>
      <c r="I959" s="214"/>
      <c r="J959" s="42"/>
      <c r="K959" s="42"/>
      <c r="L959" s="46"/>
      <c r="M959" s="215"/>
      <c r="N959" s="216"/>
      <c r="O959" s="86"/>
      <c r="P959" s="86"/>
      <c r="Q959" s="86"/>
      <c r="R959" s="86"/>
      <c r="S959" s="86"/>
      <c r="T959" s="87"/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T959" s="19" t="s">
        <v>133</v>
      </c>
      <c r="AU959" s="19" t="s">
        <v>131</v>
      </c>
    </row>
    <row r="960" s="12" customFormat="1" ht="22.8" customHeight="1">
      <c r="A960" s="12"/>
      <c r="B960" s="183"/>
      <c r="C960" s="184"/>
      <c r="D960" s="185" t="s">
        <v>71</v>
      </c>
      <c r="E960" s="197" t="s">
        <v>1394</v>
      </c>
      <c r="F960" s="197" t="s">
        <v>1395</v>
      </c>
      <c r="G960" s="184"/>
      <c r="H960" s="184"/>
      <c r="I960" s="187"/>
      <c r="J960" s="198">
        <f>BK960</f>
        <v>0</v>
      </c>
      <c r="K960" s="184"/>
      <c r="L960" s="189"/>
      <c r="M960" s="190"/>
      <c r="N960" s="191"/>
      <c r="O960" s="191"/>
      <c r="P960" s="192">
        <f>SUM(P961:P975)</f>
        <v>0</v>
      </c>
      <c r="Q960" s="191"/>
      <c r="R960" s="192">
        <f>SUM(R961:R975)</f>
        <v>0.029140800000000001</v>
      </c>
      <c r="S960" s="191"/>
      <c r="T960" s="193">
        <f>SUM(T961:T975)</f>
        <v>0</v>
      </c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R960" s="194" t="s">
        <v>131</v>
      </c>
      <c r="AT960" s="195" t="s">
        <v>71</v>
      </c>
      <c r="AU960" s="195" t="s">
        <v>77</v>
      </c>
      <c r="AY960" s="194" t="s">
        <v>123</v>
      </c>
      <c r="BK960" s="196">
        <f>SUM(BK961:BK975)</f>
        <v>0</v>
      </c>
    </row>
    <row r="961" s="2" customFormat="1" ht="16.5" customHeight="1">
      <c r="A961" s="40"/>
      <c r="B961" s="41"/>
      <c r="C961" s="199" t="s">
        <v>1396</v>
      </c>
      <c r="D961" s="199" t="s">
        <v>125</v>
      </c>
      <c r="E961" s="200" t="s">
        <v>1397</v>
      </c>
      <c r="F961" s="201" t="s">
        <v>1398</v>
      </c>
      <c r="G961" s="202" t="s">
        <v>128</v>
      </c>
      <c r="H961" s="203">
        <v>7.2000000000000002</v>
      </c>
      <c r="I961" s="204"/>
      <c r="J961" s="205">
        <f>ROUND(I961*H961,2)</f>
        <v>0</v>
      </c>
      <c r="K961" s="201" t="s">
        <v>129</v>
      </c>
      <c r="L961" s="46"/>
      <c r="M961" s="206" t="s">
        <v>19</v>
      </c>
      <c r="N961" s="207" t="s">
        <v>44</v>
      </c>
      <c r="O961" s="86"/>
      <c r="P961" s="208">
        <f>O961*H961</f>
        <v>0</v>
      </c>
      <c r="Q961" s="208">
        <v>3.0000000000000001E-05</v>
      </c>
      <c r="R961" s="208">
        <f>Q961*H961</f>
        <v>0.00021600000000000002</v>
      </c>
      <c r="S961" s="208">
        <v>0</v>
      </c>
      <c r="T961" s="209">
        <f>S961*H961</f>
        <v>0</v>
      </c>
      <c r="U961" s="40"/>
      <c r="V961" s="40"/>
      <c r="W961" s="40"/>
      <c r="X961" s="40"/>
      <c r="Y961" s="40"/>
      <c r="Z961" s="40"/>
      <c r="AA961" s="40"/>
      <c r="AB961" s="40"/>
      <c r="AC961" s="40"/>
      <c r="AD961" s="40"/>
      <c r="AE961" s="40"/>
      <c r="AR961" s="210" t="s">
        <v>222</v>
      </c>
      <c r="AT961" s="210" t="s">
        <v>125</v>
      </c>
      <c r="AU961" s="210" t="s">
        <v>131</v>
      </c>
      <c r="AY961" s="19" t="s">
        <v>123</v>
      </c>
      <c r="BE961" s="211">
        <f>IF(N961="základní",J961,0)</f>
        <v>0</v>
      </c>
      <c r="BF961" s="211">
        <f>IF(N961="snížená",J961,0)</f>
        <v>0</v>
      </c>
      <c r="BG961" s="211">
        <f>IF(N961="zákl. přenesená",J961,0)</f>
        <v>0</v>
      </c>
      <c r="BH961" s="211">
        <f>IF(N961="sníž. přenesená",J961,0)</f>
        <v>0</v>
      </c>
      <c r="BI961" s="211">
        <f>IF(N961="nulová",J961,0)</f>
        <v>0</v>
      </c>
      <c r="BJ961" s="19" t="s">
        <v>131</v>
      </c>
      <c r="BK961" s="211">
        <f>ROUND(I961*H961,2)</f>
        <v>0</v>
      </c>
      <c r="BL961" s="19" t="s">
        <v>222</v>
      </c>
      <c r="BM961" s="210" t="s">
        <v>1399</v>
      </c>
    </row>
    <row r="962" s="2" customFormat="1">
      <c r="A962" s="40"/>
      <c r="B962" s="41"/>
      <c r="C962" s="42"/>
      <c r="D962" s="212" t="s">
        <v>133</v>
      </c>
      <c r="E962" s="42"/>
      <c r="F962" s="213" t="s">
        <v>1400</v>
      </c>
      <c r="G962" s="42"/>
      <c r="H962" s="42"/>
      <c r="I962" s="214"/>
      <c r="J962" s="42"/>
      <c r="K962" s="42"/>
      <c r="L962" s="46"/>
      <c r="M962" s="215"/>
      <c r="N962" s="216"/>
      <c r="O962" s="86"/>
      <c r="P962" s="86"/>
      <c r="Q962" s="86"/>
      <c r="R962" s="86"/>
      <c r="S962" s="86"/>
      <c r="T962" s="87"/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T962" s="19" t="s">
        <v>133</v>
      </c>
      <c r="AU962" s="19" t="s">
        <v>131</v>
      </c>
    </row>
    <row r="963" s="13" customFormat="1">
      <c r="A963" s="13"/>
      <c r="B963" s="217"/>
      <c r="C963" s="218"/>
      <c r="D963" s="219" t="s">
        <v>135</v>
      </c>
      <c r="E963" s="220" t="s">
        <v>19</v>
      </c>
      <c r="F963" s="221" t="s">
        <v>1401</v>
      </c>
      <c r="G963" s="218"/>
      <c r="H963" s="220" t="s">
        <v>19</v>
      </c>
      <c r="I963" s="222"/>
      <c r="J963" s="218"/>
      <c r="K963" s="218"/>
      <c r="L963" s="223"/>
      <c r="M963" s="224"/>
      <c r="N963" s="225"/>
      <c r="O963" s="225"/>
      <c r="P963" s="225"/>
      <c r="Q963" s="225"/>
      <c r="R963" s="225"/>
      <c r="S963" s="225"/>
      <c r="T963" s="226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27" t="s">
        <v>135</v>
      </c>
      <c r="AU963" s="227" t="s">
        <v>131</v>
      </c>
      <c r="AV963" s="13" t="s">
        <v>77</v>
      </c>
      <c r="AW963" s="13" t="s">
        <v>33</v>
      </c>
      <c r="AX963" s="13" t="s">
        <v>72</v>
      </c>
      <c r="AY963" s="227" t="s">
        <v>123</v>
      </c>
    </row>
    <row r="964" s="14" customFormat="1">
      <c r="A964" s="14"/>
      <c r="B964" s="228"/>
      <c r="C964" s="229"/>
      <c r="D964" s="219" t="s">
        <v>135</v>
      </c>
      <c r="E964" s="230" t="s">
        <v>19</v>
      </c>
      <c r="F964" s="231" t="s">
        <v>697</v>
      </c>
      <c r="G964" s="229"/>
      <c r="H964" s="232">
        <v>7.2000000000000002</v>
      </c>
      <c r="I964" s="233"/>
      <c r="J964" s="229"/>
      <c r="K964" s="229"/>
      <c r="L964" s="234"/>
      <c r="M964" s="235"/>
      <c r="N964" s="236"/>
      <c r="O964" s="236"/>
      <c r="P964" s="236"/>
      <c r="Q964" s="236"/>
      <c r="R964" s="236"/>
      <c r="S964" s="236"/>
      <c r="T964" s="237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38" t="s">
        <v>135</v>
      </c>
      <c r="AU964" s="238" t="s">
        <v>131</v>
      </c>
      <c r="AV964" s="14" t="s">
        <v>131</v>
      </c>
      <c r="AW964" s="14" t="s">
        <v>33</v>
      </c>
      <c r="AX964" s="14" t="s">
        <v>77</v>
      </c>
      <c r="AY964" s="238" t="s">
        <v>123</v>
      </c>
    </row>
    <row r="965" s="2" customFormat="1" ht="16.5" customHeight="1">
      <c r="A965" s="40"/>
      <c r="B965" s="41"/>
      <c r="C965" s="199" t="s">
        <v>1402</v>
      </c>
      <c r="D965" s="199" t="s">
        <v>125</v>
      </c>
      <c r="E965" s="200" t="s">
        <v>1403</v>
      </c>
      <c r="F965" s="201" t="s">
        <v>1404</v>
      </c>
      <c r="G965" s="202" t="s">
        <v>128</v>
      </c>
      <c r="H965" s="203">
        <v>7.2000000000000002</v>
      </c>
      <c r="I965" s="204"/>
      <c r="J965" s="205">
        <f>ROUND(I965*H965,2)</f>
        <v>0</v>
      </c>
      <c r="K965" s="201" t="s">
        <v>129</v>
      </c>
      <c r="L965" s="46"/>
      <c r="M965" s="206" t="s">
        <v>19</v>
      </c>
      <c r="N965" s="207" t="s">
        <v>44</v>
      </c>
      <c r="O965" s="86"/>
      <c r="P965" s="208">
        <f>O965*H965</f>
        <v>0</v>
      </c>
      <c r="Q965" s="208">
        <v>0.00029999999999999997</v>
      </c>
      <c r="R965" s="208">
        <f>Q965*H965</f>
        <v>0.00216</v>
      </c>
      <c r="S965" s="208">
        <v>0</v>
      </c>
      <c r="T965" s="209">
        <f>S965*H965</f>
        <v>0</v>
      </c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R965" s="210" t="s">
        <v>222</v>
      </c>
      <c r="AT965" s="210" t="s">
        <v>125</v>
      </c>
      <c r="AU965" s="210" t="s">
        <v>131</v>
      </c>
      <c r="AY965" s="19" t="s">
        <v>123</v>
      </c>
      <c r="BE965" s="211">
        <f>IF(N965="základní",J965,0)</f>
        <v>0</v>
      </c>
      <c r="BF965" s="211">
        <f>IF(N965="snížená",J965,0)</f>
        <v>0</v>
      </c>
      <c r="BG965" s="211">
        <f>IF(N965="zákl. přenesená",J965,0)</f>
        <v>0</v>
      </c>
      <c r="BH965" s="211">
        <f>IF(N965="sníž. přenesená",J965,0)</f>
        <v>0</v>
      </c>
      <c r="BI965" s="211">
        <f>IF(N965="nulová",J965,0)</f>
        <v>0</v>
      </c>
      <c r="BJ965" s="19" t="s">
        <v>131</v>
      </c>
      <c r="BK965" s="211">
        <f>ROUND(I965*H965,2)</f>
        <v>0</v>
      </c>
      <c r="BL965" s="19" t="s">
        <v>222</v>
      </c>
      <c r="BM965" s="210" t="s">
        <v>1405</v>
      </c>
    </row>
    <row r="966" s="2" customFormat="1">
      <c r="A966" s="40"/>
      <c r="B966" s="41"/>
      <c r="C966" s="42"/>
      <c r="D966" s="212" t="s">
        <v>133</v>
      </c>
      <c r="E966" s="42"/>
      <c r="F966" s="213" t="s">
        <v>1406</v>
      </c>
      <c r="G966" s="42"/>
      <c r="H966" s="42"/>
      <c r="I966" s="214"/>
      <c r="J966" s="42"/>
      <c r="K966" s="42"/>
      <c r="L966" s="46"/>
      <c r="M966" s="215"/>
      <c r="N966" s="216"/>
      <c r="O966" s="86"/>
      <c r="P966" s="86"/>
      <c r="Q966" s="86"/>
      <c r="R966" s="86"/>
      <c r="S966" s="86"/>
      <c r="T966" s="87"/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T966" s="19" t="s">
        <v>133</v>
      </c>
      <c r="AU966" s="19" t="s">
        <v>131</v>
      </c>
    </row>
    <row r="967" s="2" customFormat="1" ht="16.5" customHeight="1">
      <c r="A967" s="40"/>
      <c r="B967" s="41"/>
      <c r="C967" s="250" t="s">
        <v>1407</v>
      </c>
      <c r="D967" s="250" t="s">
        <v>202</v>
      </c>
      <c r="E967" s="251" t="s">
        <v>1408</v>
      </c>
      <c r="F967" s="252" t="s">
        <v>1409</v>
      </c>
      <c r="G967" s="253" t="s">
        <v>128</v>
      </c>
      <c r="H967" s="254">
        <v>8.6400000000000006</v>
      </c>
      <c r="I967" s="255"/>
      <c r="J967" s="256">
        <f>ROUND(I967*H967,2)</f>
        <v>0</v>
      </c>
      <c r="K967" s="252" t="s">
        <v>129</v>
      </c>
      <c r="L967" s="257"/>
      <c r="M967" s="258" t="s">
        <v>19</v>
      </c>
      <c r="N967" s="259" t="s">
        <v>44</v>
      </c>
      <c r="O967" s="86"/>
      <c r="P967" s="208">
        <f>O967*H967</f>
        <v>0</v>
      </c>
      <c r="Q967" s="208">
        <v>0.0028300000000000001</v>
      </c>
      <c r="R967" s="208">
        <f>Q967*H967</f>
        <v>0.024451200000000003</v>
      </c>
      <c r="S967" s="208">
        <v>0</v>
      </c>
      <c r="T967" s="209">
        <f>S967*H967</f>
        <v>0</v>
      </c>
      <c r="U967" s="40"/>
      <c r="V967" s="40"/>
      <c r="W967" s="40"/>
      <c r="X967" s="40"/>
      <c r="Y967" s="40"/>
      <c r="Z967" s="40"/>
      <c r="AA967" s="40"/>
      <c r="AB967" s="40"/>
      <c r="AC967" s="40"/>
      <c r="AD967" s="40"/>
      <c r="AE967" s="40"/>
      <c r="AR967" s="210" t="s">
        <v>328</v>
      </c>
      <c r="AT967" s="210" t="s">
        <v>202</v>
      </c>
      <c r="AU967" s="210" t="s">
        <v>131</v>
      </c>
      <c r="AY967" s="19" t="s">
        <v>123</v>
      </c>
      <c r="BE967" s="211">
        <f>IF(N967="základní",J967,0)</f>
        <v>0</v>
      </c>
      <c r="BF967" s="211">
        <f>IF(N967="snížená",J967,0)</f>
        <v>0</v>
      </c>
      <c r="BG967" s="211">
        <f>IF(N967="zákl. přenesená",J967,0)</f>
        <v>0</v>
      </c>
      <c r="BH967" s="211">
        <f>IF(N967="sníž. přenesená",J967,0)</f>
        <v>0</v>
      </c>
      <c r="BI967" s="211">
        <f>IF(N967="nulová",J967,0)</f>
        <v>0</v>
      </c>
      <c r="BJ967" s="19" t="s">
        <v>131</v>
      </c>
      <c r="BK967" s="211">
        <f>ROUND(I967*H967,2)</f>
        <v>0</v>
      </c>
      <c r="BL967" s="19" t="s">
        <v>222</v>
      </c>
      <c r="BM967" s="210" t="s">
        <v>1410</v>
      </c>
    </row>
    <row r="968" s="14" customFormat="1">
      <c r="A968" s="14"/>
      <c r="B968" s="228"/>
      <c r="C968" s="229"/>
      <c r="D968" s="219" t="s">
        <v>135</v>
      </c>
      <c r="E968" s="229"/>
      <c r="F968" s="231" t="s">
        <v>1411</v>
      </c>
      <c r="G968" s="229"/>
      <c r="H968" s="232">
        <v>8.6400000000000006</v>
      </c>
      <c r="I968" s="233"/>
      <c r="J968" s="229"/>
      <c r="K968" s="229"/>
      <c r="L968" s="234"/>
      <c r="M968" s="235"/>
      <c r="N968" s="236"/>
      <c r="O968" s="236"/>
      <c r="P968" s="236"/>
      <c r="Q968" s="236"/>
      <c r="R968" s="236"/>
      <c r="S968" s="236"/>
      <c r="T968" s="237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38" t="s">
        <v>135</v>
      </c>
      <c r="AU968" s="238" t="s">
        <v>131</v>
      </c>
      <c r="AV968" s="14" t="s">
        <v>131</v>
      </c>
      <c r="AW968" s="14" t="s">
        <v>4</v>
      </c>
      <c r="AX968" s="14" t="s">
        <v>77</v>
      </c>
      <c r="AY968" s="238" t="s">
        <v>123</v>
      </c>
    </row>
    <row r="969" s="2" customFormat="1" ht="16.5" customHeight="1">
      <c r="A969" s="40"/>
      <c r="B969" s="41"/>
      <c r="C969" s="199" t="s">
        <v>1412</v>
      </c>
      <c r="D969" s="199" t="s">
        <v>125</v>
      </c>
      <c r="E969" s="200" t="s">
        <v>1413</v>
      </c>
      <c r="F969" s="201" t="s">
        <v>1414</v>
      </c>
      <c r="G969" s="202" t="s">
        <v>148</v>
      </c>
      <c r="H969" s="203">
        <v>9.5999999999999996</v>
      </c>
      <c r="I969" s="204"/>
      <c r="J969" s="205">
        <f>ROUND(I969*H969,2)</f>
        <v>0</v>
      </c>
      <c r="K969" s="201" t="s">
        <v>129</v>
      </c>
      <c r="L969" s="46"/>
      <c r="M969" s="206" t="s">
        <v>19</v>
      </c>
      <c r="N969" s="207" t="s">
        <v>44</v>
      </c>
      <c r="O969" s="86"/>
      <c r="P969" s="208">
        <f>O969*H969</f>
        <v>0</v>
      </c>
      <c r="Q969" s="208">
        <v>1.0000000000000001E-05</v>
      </c>
      <c r="R969" s="208">
        <f>Q969*H969</f>
        <v>9.6000000000000002E-05</v>
      </c>
      <c r="S969" s="208">
        <v>0</v>
      </c>
      <c r="T969" s="209">
        <f>S969*H969</f>
        <v>0</v>
      </c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R969" s="210" t="s">
        <v>222</v>
      </c>
      <c r="AT969" s="210" t="s">
        <v>125</v>
      </c>
      <c r="AU969" s="210" t="s">
        <v>131</v>
      </c>
      <c r="AY969" s="19" t="s">
        <v>123</v>
      </c>
      <c r="BE969" s="211">
        <f>IF(N969="základní",J969,0)</f>
        <v>0</v>
      </c>
      <c r="BF969" s="211">
        <f>IF(N969="snížená",J969,0)</f>
        <v>0</v>
      </c>
      <c r="BG969" s="211">
        <f>IF(N969="zákl. přenesená",J969,0)</f>
        <v>0</v>
      </c>
      <c r="BH969" s="211">
        <f>IF(N969="sníž. přenesená",J969,0)</f>
        <v>0</v>
      </c>
      <c r="BI969" s="211">
        <f>IF(N969="nulová",J969,0)</f>
        <v>0</v>
      </c>
      <c r="BJ969" s="19" t="s">
        <v>131</v>
      </c>
      <c r="BK969" s="211">
        <f>ROUND(I969*H969,2)</f>
        <v>0</v>
      </c>
      <c r="BL969" s="19" t="s">
        <v>222</v>
      </c>
      <c r="BM969" s="210" t="s">
        <v>1415</v>
      </c>
    </row>
    <row r="970" s="2" customFormat="1">
      <c r="A970" s="40"/>
      <c r="B970" s="41"/>
      <c r="C970" s="42"/>
      <c r="D970" s="212" t="s">
        <v>133</v>
      </c>
      <c r="E970" s="42"/>
      <c r="F970" s="213" t="s">
        <v>1416</v>
      </c>
      <c r="G970" s="42"/>
      <c r="H970" s="42"/>
      <c r="I970" s="214"/>
      <c r="J970" s="42"/>
      <c r="K970" s="42"/>
      <c r="L970" s="46"/>
      <c r="M970" s="215"/>
      <c r="N970" s="216"/>
      <c r="O970" s="86"/>
      <c r="P970" s="86"/>
      <c r="Q970" s="86"/>
      <c r="R970" s="86"/>
      <c r="S970" s="86"/>
      <c r="T970" s="87"/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T970" s="19" t="s">
        <v>133</v>
      </c>
      <c r="AU970" s="19" t="s">
        <v>131</v>
      </c>
    </row>
    <row r="971" s="14" customFormat="1">
      <c r="A971" s="14"/>
      <c r="B971" s="228"/>
      <c r="C971" s="229"/>
      <c r="D971" s="219" t="s">
        <v>135</v>
      </c>
      <c r="E971" s="230" t="s">
        <v>19</v>
      </c>
      <c r="F971" s="231" t="s">
        <v>703</v>
      </c>
      <c r="G971" s="229"/>
      <c r="H971" s="232">
        <v>9.5999999999999996</v>
      </c>
      <c r="I971" s="233"/>
      <c r="J971" s="229"/>
      <c r="K971" s="229"/>
      <c r="L971" s="234"/>
      <c r="M971" s="235"/>
      <c r="N971" s="236"/>
      <c r="O971" s="236"/>
      <c r="P971" s="236"/>
      <c r="Q971" s="236"/>
      <c r="R971" s="236"/>
      <c r="S971" s="236"/>
      <c r="T971" s="237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38" t="s">
        <v>135</v>
      </c>
      <c r="AU971" s="238" t="s">
        <v>131</v>
      </c>
      <c r="AV971" s="14" t="s">
        <v>131</v>
      </c>
      <c r="AW971" s="14" t="s">
        <v>33</v>
      </c>
      <c r="AX971" s="14" t="s">
        <v>77</v>
      </c>
      <c r="AY971" s="238" t="s">
        <v>123</v>
      </c>
    </row>
    <row r="972" s="2" customFormat="1" ht="16.5" customHeight="1">
      <c r="A972" s="40"/>
      <c r="B972" s="41"/>
      <c r="C972" s="250" t="s">
        <v>1417</v>
      </c>
      <c r="D972" s="250" t="s">
        <v>202</v>
      </c>
      <c r="E972" s="251" t="s">
        <v>1418</v>
      </c>
      <c r="F972" s="252" t="s">
        <v>1419</v>
      </c>
      <c r="G972" s="253" t="s">
        <v>148</v>
      </c>
      <c r="H972" s="254">
        <v>10.08</v>
      </c>
      <c r="I972" s="255"/>
      <c r="J972" s="256">
        <f>ROUND(I972*H972,2)</f>
        <v>0</v>
      </c>
      <c r="K972" s="252" t="s">
        <v>129</v>
      </c>
      <c r="L972" s="257"/>
      <c r="M972" s="258" t="s">
        <v>19</v>
      </c>
      <c r="N972" s="259" t="s">
        <v>44</v>
      </c>
      <c r="O972" s="86"/>
      <c r="P972" s="208">
        <f>O972*H972</f>
        <v>0</v>
      </c>
      <c r="Q972" s="208">
        <v>0.00022000000000000001</v>
      </c>
      <c r="R972" s="208">
        <f>Q972*H972</f>
        <v>0.0022176000000000001</v>
      </c>
      <c r="S972" s="208">
        <v>0</v>
      </c>
      <c r="T972" s="209">
        <f>S972*H972</f>
        <v>0</v>
      </c>
      <c r="U972" s="40"/>
      <c r="V972" s="40"/>
      <c r="W972" s="40"/>
      <c r="X972" s="40"/>
      <c r="Y972" s="40"/>
      <c r="Z972" s="40"/>
      <c r="AA972" s="40"/>
      <c r="AB972" s="40"/>
      <c r="AC972" s="40"/>
      <c r="AD972" s="40"/>
      <c r="AE972" s="40"/>
      <c r="AR972" s="210" t="s">
        <v>328</v>
      </c>
      <c r="AT972" s="210" t="s">
        <v>202</v>
      </c>
      <c r="AU972" s="210" t="s">
        <v>131</v>
      </c>
      <c r="AY972" s="19" t="s">
        <v>123</v>
      </c>
      <c r="BE972" s="211">
        <f>IF(N972="základní",J972,0)</f>
        <v>0</v>
      </c>
      <c r="BF972" s="211">
        <f>IF(N972="snížená",J972,0)</f>
        <v>0</v>
      </c>
      <c r="BG972" s="211">
        <f>IF(N972="zákl. přenesená",J972,0)</f>
        <v>0</v>
      </c>
      <c r="BH972" s="211">
        <f>IF(N972="sníž. přenesená",J972,0)</f>
        <v>0</v>
      </c>
      <c r="BI972" s="211">
        <f>IF(N972="nulová",J972,0)</f>
        <v>0</v>
      </c>
      <c r="BJ972" s="19" t="s">
        <v>131</v>
      </c>
      <c r="BK972" s="211">
        <f>ROUND(I972*H972,2)</f>
        <v>0</v>
      </c>
      <c r="BL972" s="19" t="s">
        <v>222</v>
      </c>
      <c r="BM972" s="210" t="s">
        <v>1420</v>
      </c>
    </row>
    <row r="973" s="14" customFormat="1">
      <c r="A973" s="14"/>
      <c r="B973" s="228"/>
      <c r="C973" s="229"/>
      <c r="D973" s="219" t="s">
        <v>135</v>
      </c>
      <c r="E973" s="229"/>
      <c r="F973" s="231" t="s">
        <v>1421</v>
      </c>
      <c r="G973" s="229"/>
      <c r="H973" s="232">
        <v>10.08</v>
      </c>
      <c r="I973" s="233"/>
      <c r="J973" s="229"/>
      <c r="K973" s="229"/>
      <c r="L973" s="234"/>
      <c r="M973" s="235"/>
      <c r="N973" s="236"/>
      <c r="O973" s="236"/>
      <c r="P973" s="236"/>
      <c r="Q973" s="236"/>
      <c r="R973" s="236"/>
      <c r="S973" s="236"/>
      <c r="T973" s="237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38" t="s">
        <v>135</v>
      </c>
      <c r="AU973" s="238" t="s">
        <v>131</v>
      </c>
      <c r="AV973" s="14" t="s">
        <v>131</v>
      </c>
      <c r="AW973" s="14" t="s">
        <v>4</v>
      </c>
      <c r="AX973" s="14" t="s">
        <v>77</v>
      </c>
      <c r="AY973" s="238" t="s">
        <v>123</v>
      </c>
    </row>
    <row r="974" s="2" customFormat="1" ht="24.15" customHeight="1">
      <c r="A974" s="40"/>
      <c r="B974" s="41"/>
      <c r="C974" s="199" t="s">
        <v>1422</v>
      </c>
      <c r="D974" s="199" t="s">
        <v>125</v>
      </c>
      <c r="E974" s="200" t="s">
        <v>1423</v>
      </c>
      <c r="F974" s="201" t="s">
        <v>1424</v>
      </c>
      <c r="G974" s="202" t="s">
        <v>1011</v>
      </c>
      <c r="H974" s="272"/>
      <c r="I974" s="204"/>
      <c r="J974" s="205">
        <f>ROUND(I974*H974,2)</f>
        <v>0</v>
      </c>
      <c r="K974" s="201" t="s">
        <v>129</v>
      </c>
      <c r="L974" s="46"/>
      <c r="M974" s="206" t="s">
        <v>19</v>
      </c>
      <c r="N974" s="207" t="s">
        <v>44</v>
      </c>
      <c r="O974" s="86"/>
      <c r="P974" s="208">
        <f>O974*H974</f>
        <v>0</v>
      </c>
      <c r="Q974" s="208">
        <v>0</v>
      </c>
      <c r="R974" s="208">
        <f>Q974*H974</f>
        <v>0</v>
      </c>
      <c r="S974" s="208">
        <v>0</v>
      </c>
      <c r="T974" s="209">
        <f>S974*H974</f>
        <v>0</v>
      </c>
      <c r="U974" s="40"/>
      <c r="V974" s="40"/>
      <c r="W974" s="40"/>
      <c r="X974" s="40"/>
      <c r="Y974" s="40"/>
      <c r="Z974" s="40"/>
      <c r="AA974" s="40"/>
      <c r="AB974" s="40"/>
      <c r="AC974" s="40"/>
      <c r="AD974" s="40"/>
      <c r="AE974" s="40"/>
      <c r="AR974" s="210" t="s">
        <v>222</v>
      </c>
      <c r="AT974" s="210" t="s">
        <v>125</v>
      </c>
      <c r="AU974" s="210" t="s">
        <v>131</v>
      </c>
      <c r="AY974" s="19" t="s">
        <v>123</v>
      </c>
      <c r="BE974" s="211">
        <f>IF(N974="základní",J974,0)</f>
        <v>0</v>
      </c>
      <c r="BF974" s="211">
        <f>IF(N974="snížená",J974,0)</f>
        <v>0</v>
      </c>
      <c r="BG974" s="211">
        <f>IF(N974="zákl. přenesená",J974,0)</f>
        <v>0</v>
      </c>
      <c r="BH974" s="211">
        <f>IF(N974="sníž. přenesená",J974,0)</f>
        <v>0</v>
      </c>
      <c r="BI974" s="211">
        <f>IF(N974="nulová",J974,0)</f>
        <v>0</v>
      </c>
      <c r="BJ974" s="19" t="s">
        <v>131</v>
      </c>
      <c r="BK974" s="211">
        <f>ROUND(I974*H974,2)</f>
        <v>0</v>
      </c>
      <c r="BL974" s="19" t="s">
        <v>222</v>
      </c>
      <c r="BM974" s="210" t="s">
        <v>1425</v>
      </c>
    </row>
    <row r="975" s="2" customFormat="1">
      <c r="A975" s="40"/>
      <c r="B975" s="41"/>
      <c r="C975" s="42"/>
      <c r="D975" s="212" t="s">
        <v>133</v>
      </c>
      <c r="E975" s="42"/>
      <c r="F975" s="213" t="s">
        <v>1426</v>
      </c>
      <c r="G975" s="42"/>
      <c r="H975" s="42"/>
      <c r="I975" s="214"/>
      <c r="J975" s="42"/>
      <c r="K975" s="42"/>
      <c r="L975" s="46"/>
      <c r="M975" s="215"/>
      <c r="N975" s="216"/>
      <c r="O975" s="86"/>
      <c r="P975" s="86"/>
      <c r="Q975" s="86"/>
      <c r="R975" s="86"/>
      <c r="S975" s="86"/>
      <c r="T975" s="87"/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T975" s="19" t="s">
        <v>133</v>
      </c>
      <c r="AU975" s="19" t="s">
        <v>131</v>
      </c>
    </row>
    <row r="976" s="12" customFormat="1" ht="22.8" customHeight="1">
      <c r="A976" s="12"/>
      <c r="B976" s="183"/>
      <c r="C976" s="184"/>
      <c r="D976" s="185" t="s">
        <v>71</v>
      </c>
      <c r="E976" s="197" t="s">
        <v>1427</v>
      </c>
      <c r="F976" s="197" t="s">
        <v>1428</v>
      </c>
      <c r="G976" s="184"/>
      <c r="H976" s="184"/>
      <c r="I976" s="187"/>
      <c r="J976" s="198">
        <f>BK976</f>
        <v>0</v>
      </c>
      <c r="K976" s="184"/>
      <c r="L976" s="189"/>
      <c r="M976" s="190"/>
      <c r="N976" s="191"/>
      <c r="O976" s="191"/>
      <c r="P976" s="192">
        <f>SUM(P977:P991)</f>
        <v>0</v>
      </c>
      <c r="Q976" s="191"/>
      <c r="R976" s="192">
        <f>SUM(R977:R991)</f>
        <v>0.022499979999999999</v>
      </c>
      <c r="S976" s="191"/>
      <c r="T976" s="193">
        <f>SUM(T977:T991)</f>
        <v>0</v>
      </c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R976" s="194" t="s">
        <v>131</v>
      </c>
      <c r="AT976" s="195" t="s">
        <v>71</v>
      </c>
      <c r="AU976" s="195" t="s">
        <v>77</v>
      </c>
      <c r="AY976" s="194" t="s">
        <v>123</v>
      </c>
      <c r="BK976" s="196">
        <f>SUM(BK977:BK991)</f>
        <v>0</v>
      </c>
    </row>
    <row r="977" s="2" customFormat="1" ht="16.5" customHeight="1">
      <c r="A977" s="40"/>
      <c r="B977" s="41"/>
      <c r="C977" s="199" t="s">
        <v>1429</v>
      </c>
      <c r="D977" s="199" t="s">
        <v>125</v>
      </c>
      <c r="E977" s="200" t="s">
        <v>1430</v>
      </c>
      <c r="F977" s="201" t="s">
        <v>1431</v>
      </c>
      <c r="G977" s="202" t="s">
        <v>128</v>
      </c>
      <c r="H977" s="203">
        <v>78.194000000000003</v>
      </c>
      <c r="I977" s="204"/>
      <c r="J977" s="205">
        <f>ROUND(I977*H977,2)</f>
        <v>0</v>
      </c>
      <c r="K977" s="201" t="s">
        <v>249</v>
      </c>
      <c r="L977" s="46"/>
      <c r="M977" s="206" t="s">
        <v>19</v>
      </c>
      <c r="N977" s="207" t="s">
        <v>44</v>
      </c>
      <c r="O977" s="86"/>
      <c r="P977" s="208">
        <f>O977*H977</f>
        <v>0</v>
      </c>
      <c r="Q977" s="208">
        <v>0.00025000000000000001</v>
      </c>
      <c r="R977" s="208">
        <f>Q977*H977</f>
        <v>0.0195485</v>
      </c>
      <c r="S977" s="208">
        <v>0</v>
      </c>
      <c r="T977" s="209">
        <f>S977*H977</f>
        <v>0</v>
      </c>
      <c r="U977" s="40"/>
      <c r="V977" s="40"/>
      <c r="W977" s="40"/>
      <c r="X977" s="40"/>
      <c r="Y977" s="40"/>
      <c r="Z977" s="40"/>
      <c r="AA977" s="40"/>
      <c r="AB977" s="40"/>
      <c r="AC977" s="40"/>
      <c r="AD977" s="40"/>
      <c r="AE977" s="40"/>
      <c r="AR977" s="210" t="s">
        <v>222</v>
      </c>
      <c r="AT977" s="210" t="s">
        <v>125</v>
      </c>
      <c r="AU977" s="210" t="s">
        <v>131</v>
      </c>
      <c r="AY977" s="19" t="s">
        <v>123</v>
      </c>
      <c r="BE977" s="211">
        <f>IF(N977="základní",J977,0)</f>
        <v>0</v>
      </c>
      <c r="BF977" s="211">
        <f>IF(N977="snížená",J977,0)</f>
        <v>0</v>
      </c>
      <c r="BG977" s="211">
        <f>IF(N977="zákl. přenesená",J977,0)</f>
        <v>0</v>
      </c>
      <c r="BH977" s="211">
        <f>IF(N977="sníž. přenesená",J977,0)</f>
        <v>0</v>
      </c>
      <c r="BI977" s="211">
        <f>IF(N977="nulová",J977,0)</f>
        <v>0</v>
      </c>
      <c r="BJ977" s="19" t="s">
        <v>131</v>
      </c>
      <c r="BK977" s="211">
        <f>ROUND(I977*H977,2)</f>
        <v>0</v>
      </c>
      <c r="BL977" s="19" t="s">
        <v>222</v>
      </c>
      <c r="BM977" s="210" t="s">
        <v>1432</v>
      </c>
    </row>
    <row r="978" s="2" customFormat="1">
      <c r="A978" s="40"/>
      <c r="B978" s="41"/>
      <c r="C978" s="42"/>
      <c r="D978" s="212" t="s">
        <v>133</v>
      </c>
      <c r="E978" s="42"/>
      <c r="F978" s="213" t="s">
        <v>1433</v>
      </c>
      <c r="G978" s="42"/>
      <c r="H978" s="42"/>
      <c r="I978" s="214"/>
      <c r="J978" s="42"/>
      <c r="K978" s="42"/>
      <c r="L978" s="46"/>
      <c r="M978" s="215"/>
      <c r="N978" s="216"/>
      <c r="O978" s="86"/>
      <c r="P978" s="86"/>
      <c r="Q978" s="86"/>
      <c r="R978" s="86"/>
      <c r="S978" s="86"/>
      <c r="T978" s="87"/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T978" s="19" t="s">
        <v>133</v>
      </c>
      <c r="AU978" s="19" t="s">
        <v>131</v>
      </c>
    </row>
    <row r="979" s="13" customFormat="1">
      <c r="A979" s="13"/>
      <c r="B979" s="217"/>
      <c r="C979" s="218"/>
      <c r="D979" s="219" t="s">
        <v>135</v>
      </c>
      <c r="E979" s="220" t="s">
        <v>19</v>
      </c>
      <c r="F979" s="221" t="s">
        <v>1434</v>
      </c>
      <c r="G979" s="218"/>
      <c r="H979" s="220" t="s">
        <v>19</v>
      </c>
      <c r="I979" s="222"/>
      <c r="J979" s="218"/>
      <c r="K979" s="218"/>
      <c r="L979" s="223"/>
      <c r="M979" s="224"/>
      <c r="N979" s="225"/>
      <c r="O979" s="225"/>
      <c r="P979" s="225"/>
      <c r="Q979" s="225"/>
      <c r="R979" s="225"/>
      <c r="S979" s="225"/>
      <c r="T979" s="226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27" t="s">
        <v>135</v>
      </c>
      <c r="AU979" s="227" t="s">
        <v>131</v>
      </c>
      <c r="AV979" s="13" t="s">
        <v>77</v>
      </c>
      <c r="AW979" s="13" t="s">
        <v>33</v>
      </c>
      <c r="AX979" s="13" t="s">
        <v>72</v>
      </c>
      <c r="AY979" s="227" t="s">
        <v>123</v>
      </c>
    </row>
    <row r="980" s="14" customFormat="1">
      <c r="A980" s="14"/>
      <c r="B980" s="228"/>
      <c r="C980" s="229"/>
      <c r="D980" s="219" t="s">
        <v>135</v>
      </c>
      <c r="E980" s="230" t="s">
        <v>19</v>
      </c>
      <c r="F980" s="231" t="s">
        <v>1090</v>
      </c>
      <c r="G980" s="229"/>
      <c r="H980" s="232">
        <v>53.494</v>
      </c>
      <c r="I980" s="233"/>
      <c r="J980" s="229"/>
      <c r="K980" s="229"/>
      <c r="L980" s="234"/>
      <c r="M980" s="235"/>
      <c r="N980" s="236"/>
      <c r="O980" s="236"/>
      <c r="P980" s="236"/>
      <c r="Q980" s="236"/>
      <c r="R980" s="236"/>
      <c r="S980" s="236"/>
      <c r="T980" s="237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38" t="s">
        <v>135</v>
      </c>
      <c r="AU980" s="238" t="s">
        <v>131</v>
      </c>
      <c r="AV980" s="14" t="s">
        <v>131</v>
      </c>
      <c r="AW980" s="14" t="s">
        <v>33</v>
      </c>
      <c r="AX980" s="14" t="s">
        <v>72</v>
      </c>
      <c r="AY980" s="238" t="s">
        <v>123</v>
      </c>
    </row>
    <row r="981" s="14" customFormat="1">
      <c r="A981" s="14"/>
      <c r="B981" s="228"/>
      <c r="C981" s="229"/>
      <c r="D981" s="219" t="s">
        <v>135</v>
      </c>
      <c r="E981" s="230" t="s">
        <v>19</v>
      </c>
      <c r="F981" s="231" t="s">
        <v>1091</v>
      </c>
      <c r="G981" s="229"/>
      <c r="H981" s="232">
        <v>14.692</v>
      </c>
      <c r="I981" s="233"/>
      <c r="J981" s="229"/>
      <c r="K981" s="229"/>
      <c r="L981" s="234"/>
      <c r="M981" s="235"/>
      <c r="N981" s="236"/>
      <c r="O981" s="236"/>
      <c r="P981" s="236"/>
      <c r="Q981" s="236"/>
      <c r="R981" s="236"/>
      <c r="S981" s="236"/>
      <c r="T981" s="237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38" t="s">
        <v>135</v>
      </c>
      <c r="AU981" s="238" t="s">
        <v>131</v>
      </c>
      <c r="AV981" s="14" t="s">
        <v>131</v>
      </c>
      <c r="AW981" s="14" t="s">
        <v>33</v>
      </c>
      <c r="AX981" s="14" t="s">
        <v>72</v>
      </c>
      <c r="AY981" s="238" t="s">
        <v>123</v>
      </c>
    </row>
    <row r="982" s="14" customFormat="1">
      <c r="A982" s="14"/>
      <c r="B982" s="228"/>
      <c r="C982" s="229"/>
      <c r="D982" s="219" t="s">
        <v>135</v>
      </c>
      <c r="E982" s="230" t="s">
        <v>19</v>
      </c>
      <c r="F982" s="231" t="s">
        <v>1079</v>
      </c>
      <c r="G982" s="229"/>
      <c r="H982" s="232">
        <v>10.007999999999999</v>
      </c>
      <c r="I982" s="233"/>
      <c r="J982" s="229"/>
      <c r="K982" s="229"/>
      <c r="L982" s="234"/>
      <c r="M982" s="235"/>
      <c r="N982" s="236"/>
      <c r="O982" s="236"/>
      <c r="P982" s="236"/>
      <c r="Q982" s="236"/>
      <c r="R982" s="236"/>
      <c r="S982" s="236"/>
      <c r="T982" s="237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38" t="s">
        <v>135</v>
      </c>
      <c r="AU982" s="238" t="s">
        <v>131</v>
      </c>
      <c r="AV982" s="14" t="s">
        <v>131</v>
      </c>
      <c r="AW982" s="14" t="s">
        <v>33</v>
      </c>
      <c r="AX982" s="14" t="s">
        <v>72</v>
      </c>
      <c r="AY982" s="238" t="s">
        <v>123</v>
      </c>
    </row>
    <row r="983" s="15" customFormat="1">
      <c r="A983" s="15"/>
      <c r="B983" s="239"/>
      <c r="C983" s="240"/>
      <c r="D983" s="219" t="s">
        <v>135</v>
      </c>
      <c r="E983" s="241" t="s">
        <v>19</v>
      </c>
      <c r="F983" s="242" t="s">
        <v>140</v>
      </c>
      <c r="G983" s="240"/>
      <c r="H983" s="243">
        <v>78.194000000000003</v>
      </c>
      <c r="I983" s="244"/>
      <c r="J983" s="240"/>
      <c r="K983" s="240"/>
      <c r="L983" s="245"/>
      <c r="M983" s="246"/>
      <c r="N983" s="247"/>
      <c r="O983" s="247"/>
      <c r="P983" s="247"/>
      <c r="Q983" s="247"/>
      <c r="R983" s="247"/>
      <c r="S983" s="247"/>
      <c r="T983" s="248"/>
      <c r="U983" s="15"/>
      <c r="V983" s="15"/>
      <c r="W983" s="15"/>
      <c r="X983" s="15"/>
      <c r="Y983" s="15"/>
      <c r="Z983" s="15"/>
      <c r="AA983" s="15"/>
      <c r="AB983" s="15"/>
      <c r="AC983" s="15"/>
      <c r="AD983" s="15"/>
      <c r="AE983" s="15"/>
      <c r="AT983" s="249" t="s">
        <v>135</v>
      </c>
      <c r="AU983" s="249" t="s">
        <v>131</v>
      </c>
      <c r="AV983" s="15" t="s">
        <v>130</v>
      </c>
      <c r="AW983" s="15" t="s">
        <v>33</v>
      </c>
      <c r="AX983" s="15" t="s">
        <v>77</v>
      </c>
      <c r="AY983" s="249" t="s">
        <v>123</v>
      </c>
    </row>
    <row r="984" s="2" customFormat="1" ht="16.5" customHeight="1">
      <c r="A984" s="40"/>
      <c r="B984" s="41"/>
      <c r="C984" s="199" t="s">
        <v>1435</v>
      </c>
      <c r="D984" s="199" t="s">
        <v>125</v>
      </c>
      <c r="E984" s="200" t="s">
        <v>1436</v>
      </c>
      <c r="F984" s="201" t="s">
        <v>1437</v>
      </c>
      <c r="G984" s="202" t="s">
        <v>128</v>
      </c>
      <c r="H984" s="203">
        <v>21.082000000000001</v>
      </c>
      <c r="I984" s="204"/>
      <c r="J984" s="205">
        <f>ROUND(I984*H984,2)</f>
        <v>0</v>
      </c>
      <c r="K984" s="201" t="s">
        <v>249</v>
      </c>
      <c r="L984" s="46"/>
      <c r="M984" s="206" t="s">
        <v>19</v>
      </c>
      <c r="N984" s="207" t="s">
        <v>44</v>
      </c>
      <c r="O984" s="86"/>
      <c r="P984" s="208">
        <f>O984*H984</f>
        <v>0</v>
      </c>
      <c r="Q984" s="208">
        <v>0.00013999999999999999</v>
      </c>
      <c r="R984" s="208">
        <f>Q984*H984</f>
        <v>0.0029514799999999998</v>
      </c>
      <c r="S984" s="208">
        <v>0</v>
      </c>
      <c r="T984" s="209">
        <f>S984*H984</f>
        <v>0</v>
      </c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R984" s="210" t="s">
        <v>222</v>
      </c>
      <c r="AT984" s="210" t="s">
        <v>125</v>
      </c>
      <c r="AU984" s="210" t="s">
        <v>131</v>
      </c>
      <c r="AY984" s="19" t="s">
        <v>123</v>
      </c>
      <c r="BE984" s="211">
        <f>IF(N984="základní",J984,0)</f>
        <v>0</v>
      </c>
      <c r="BF984" s="211">
        <f>IF(N984="snížená",J984,0)</f>
        <v>0</v>
      </c>
      <c r="BG984" s="211">
        <f>IF(N984="zákl. přenesená",J984,0)</f>
        <v>0</v>
      </c>
      <c r="BH984" s="211">
        <f>IF(N984="sníž. přenesená",J984,0)</f>
        <v>0</v>
      </c>
      <c r="BI984" s="211">
        <f>IF(N984="nulová",J984,0)</f>
        <v>0</v>
      </c>
      <c r="BJ984" s="19" t="s">
        <v>131</v>
      </c>
      <c r="BK984" s="211">
        <f>ROUND(I984*H984,2)</f>
        <v>0</v>
      </c>
      <c r="BL984" s="19" t="s">
        <v>222</v>
      </c>
      <c r="BM984" s="210" t="s">
        <v>1438</v>
      </c>
    </row>
    <row r="985" s="2" customFormat="1">
      <c r="A985" s="40"/>
      <c r="B985" s="41"/>
      <c r="C985" s="42"/>
      <c r="D985" s="212" t="s">
        <v>133</v>
      </c>
      <c r="E985" s="42"/>
      <c r="F985" s="213" t="s">
        <v>1439</v>
      </c>
      <c r="G985" s="42"/>
      <c r="H985" s="42"/>
      <c r="I985" s="214"/>
      <c r="J985" s="42"/>
      <c r="K985" s="42"/>
      <c r="L985" s="46"/>
      <c r="M985" s="215"/>
      <c r="N985" s="216"/>
      <c r="O985" s="86"/>
      <c r="P985" s="86"/>
      <c r="Q985" s="86"/>
      <c r="R985" s="86"/>
      <c r="S985" s="86"/>
      <c r="T985" s="87"/>
      <c r="U985" s="40"/>
      <c r="V985" s="40"/>
      <c r="W985" s="40"/>
      <c r="X985" s="40"/>
      <c r="Y985" s="40"/>
      <c r="Z985" s="40"/>
      <c r="AA985" s="40"/>
      <c r="AB985" s="40"/>
      <c r="AC985" s="40"/>
      <c r="AD985" s="40"/>
      <c r="AE985" s="40"/>
      <c r="AT985" s="19" t="s">
        <v>133</v>
      </c>
      <c r="AU985" s="19" t="s">
        <v>131</v>
      </c>
    </row>
    <row r="986" s="13" customFormat="1">
      <c r="A986" s="13"/>
      <c r="B986" s="217"/>
      <c r="C986" s="218"/>
      <c r="D986" s="219" t="s">
        <v>135</v>
      </c>
      <c r="E986" s="220" t="s">
        <v>19</v>
      </c>
      <c r="F986" s="221" t="s">
        <v>1440</v>
      </c>
      <c r="G986" s="218"/>
      <c r="H986" s="220" t="s">
        <v>19</v>
      </c>
      <c r="I986" s="222"/>
      <c r="J986" s="218"/>
      <c r="K986" s="218"/>
      <c r="L986" s="223"/>
      <c r="M986" s="224"/>
      <c r="N986" s="225"/>
      <c r="O986" s="225"/>
      <c r="P986" s="225"/>
      <c r="Q986" s="225"/>
      <c r="R986" s="225"/>
      <c r="S986" s="225"/>
      <c r="T986" s="226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27" t="s">
        <v>135</v>
      </c>
      <c r="AU986" s="227" t="s">
        <v>131</v>
      </c>
      <c r="AV986" s="13" t="s">
        <v>77</v>
      </c>
      <c r="AW986" s="13" t="s">
        <v>33</v>
      </c>
      <c r="AX986" s="13" t="s">
        <v>72</v>
      </c>
      <c r="AY986" s="227" t="s">
        <v>123</v>
      </c>
    </row>
    <row r="987" s="13" customFormat="1">
      <c r="A987" s="13"/>
      <c r="B987" s="217"/>
      <c r="C987" s="218"/>
      <c r="D987" s="219" t="s">
        <v>135</v>
      </c>
      <c r="E987" s="220" t="s">
        <v>19</v>
      </c>
      <c r="F987" s="221" t="s">
        <v>276</v>
      </c>
      <c r="G987" s="218"/>
      <c r="H987" s="220" t="s">
        <v>19</v>
      </c>
      <c r="I987" s="222"/>
      <c r="J987" s="218"/>
      <c r="K987" s="218"/>
      <c r="L987" s="223"/>
      <c r="M987" s="224"/>
      <c r="N987" s="225"/>
      <c r="O987" s="225"/>
      <c r="P987" s="225"/>
      <c r="Q987" s="225"/>
      <c r="R987" s="225"/>
      <c r="S987" s="225"/>
      <c r="T987" s="226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27" t="s">
        <v>135</v>
      </c>
      <c r="AU987" s="227" t="s">
        <v>131</v>
      </c>
      <c r="AV987" s="13" t="s">
        <v>77</v>
      </c>
      <c r="AW987" s="13" t="s">
        <v>33</v>
      </c>
      <c r="AX987" s="13" t="s">
        <v>72</v>
      </c>
      <c r="AY987" s="227" t="s">
        <v>123</v>
      </c>
    </row>
    <row r="988" s="14" customFormat="1">
      <c r="A988" s="14"/>
      <c r="B988" s="228"/>
      <c r="C988" s="229"/>
      <c r="D988" s="219" t="s">
        <v>135</v>
      </c>
      <c r="E988" s="230" t="s">
        <v>19</v>
      </c>
      <c r="F988" s="231" t="s">
        <v>1441</v>
      </c>
      <c r="G988" s="229"/>
      <c r="H988" s="232">
        <v>4.5700000000000003</v>
      </c>
      <c r="I988" s="233"/>
      <c r="J988" s="229"/>
      <c r="K988" s="229"/>
      <c r="L988" s="234"/>
      <c r="M988" s="235"/>
      <c r="N988" s="236"/>
      <c r="O988" s="236"/>
      <c r="P988" s="236"/>
      <c r="Q988" s="236"/>
      <c r="R988" s="236"/>
      <c r="S988" s="236"/>
      <c r="T988" s="237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38" t="s">
        <v>135</v>
      </c>
      <c r="AU988" s="238" t="s">
        <v>131</v>
      </c>
      <c r="AV988" s="14" t="s">
        <v>131</v>
      </c>
      <c r="AW988" s="14" t="s">
        <v>33</v>
      </c>
      <c r="AX988" s="14" t="s">
        <v>72</v>
      </c>
      <c r="AY988" s="238" t="s">
        <v>123</v>
      </c>
    </row>
    <row r="989" s="13" customFormat="1">
      <c r="A989" s="13"/>
      <c r="B989" s="217"/>
      <c r="C989" s="218"/>
      <c r="D989" s="219" t="s">
        <v>135</v>
      </c>
      <c r="E989" s="220" t="s">
        <v>19</v>
      </c>
      <c r="F989" s="221" t="s">
        <v>278</v>
      </c>
      <c r="G989" s="218"/>
      <c r="H989" s="220" t="s">
        <v>19</v>
      </c>
      <c r="I989" s="222"/>
      <c r="J989" s="218"/>
      <c r="K989" s="218"/>
      <c r="L989" s="223"/>
      <c r="M989" s="224"/>
      <c r="N989" s="225"/>
      <c r="O989" s="225"/>
      <c r="P989" s="225"/>
      <c r="Q989" s="225"/>
      <c r="R989" s="225"/>
      <c r="S989" s="225"/>
      <c r="T989" s="226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27" t="s">
        <v>135</v>
      </c>
      <c r="AU989" s="227" t="s">
        <v>131</v>
      </c>
      <c r="AV989" s="13" t="s">
        <v>77</v>
      </c>
      <c r="AW989" s="13" t="s">
        <v>33</v>
      </c>
      <c r="AX989" s="13" t="s">
        <v>72</v>
      </c>
      <c r="AY989" s="227" t="s">
        <v>123</v>
      </c>
    </row>
    <row r="990" s="14" customFormat="1">
      <c r="A990" s="14"/>
      <c r="B990" s="228"/>
      <c r="C990" s="229"/>
      <c r="D990" s="219" t="s">
        <v>135</v>
      </c>
      <c r="E990" s="230" t="s">
        <v>19</v>
      </c>
      <c r="F990" s="231" t="s">
        <v>1442</v>
      </c>
      <c r="G990" s="229"/>
      <c r="H990" s="232">
        <v>16.512</v>
      </c>
      <c r="I990" s="233"/>
      <c r="J990" s="229"/>
      <c r="K990" s="229"/>
      <c r="L990" s="234"/>
      <c r="M990" s="235"/>
      <c r="N990" s="236"/>
      <c r="O990" s="236"/>
      <c r="P990" s="236"/>
      <c r="Q990" s="236"/>
      <c r="R990" s="236"/>
      <c r="S990" s="236"/>
      <c r="T990" s="237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38" t="s">
        <v>135</v>
      </c>
      <c r="AU990" s="238" t="s">
        <v>131</v>
      </c>
      <c r="AV990" s="14" t="s">
        <v>131</v>
      </c>
      <c r="AW990" s="14" t="s">
        <v>33</v>
      </c>
      <c r="AX990" s="14" t="s">
        <v>72</v>
      </c>
      <c r="AY990" s="238" t="s">
        <v>123</v>
      </c>
    </row>
    <row r="991" s="15" customFormat="1">
      <c r="A991" s="15"/>
      <c r="B991" s="239"/>
      <c r="C991" s="240"/>
      <c r="D991" s="219" t="s">
        <v>135</v>
      </c>
      <c r="E991" s="241" t="s">
        <v>19</v>
      </c>
      <c r="F991" s="242" t="s">
        <v>140</v>
      </c>
      <c r="G991" s="240"/>
      <c r="H991" s="243">
        <v>21.082000000000001</v>
      </c>
      <c r="I991" s="244"/>
      <c r="J991" s="240"/>
      <c r="K991" s="240"/>
      <c r="L991" s="245"/>
      <c r="M991" s="246"/>
      <c r="N991" s="247"/>
      <c r="O991" s="247"/>
      <c r="P991" s="247"/>
      <c r="Q991" s="247"/>
      <c r="R991" s="247"/>
      <c r="S991" s="247"/>
      <c r="T991" s="248"/>
      <c r="U991" s="15"/>
      <c r="V991" s="15"/>
      <c r="W991" s="15"/>
      <c r="X991" s="15"/>
      <c r="Y991" s="15"/>
      <c r="Z991" s="15"/>
      <c r="AA991" s="15"/>
      <c r="AB991" s="15"/>
      <c r="AC991" s="15"/>
      <c r="AD991" s="15"/>
      <c r="AE991" s="15"/>
      <c r="AT991" s="249" t="s">
        <v>135</v>
      </c>
      <c r="AU991" s="249" t="s">
        <v>131</v>
      </c>
      <c r="AV991" s="15" t="s">
        <v>130</v>
      </c>
      <c r="AW991" s="15" t="s">
        <v>33</v>
      </c>
      <c r="AX991" s="15" t="s">
        <v>77</v>
      </c>
      <c r="AY991" s="249" t="s">
        <v>123</v>
      </c>
    </row>
    <row r="992" s="12" customFormat="1" ht="22.8" customHeight="1">
      <c r="A992" s="12"/>
      <c r="B992" s="183"/>
      <c r="C992" s="184"/>
      <c r="D992" s="185" t="s">
        <v>71</v>
      </c>
      <c r="E992" s="197" t="s">
        <v>1443</v>
      </c>
      <c r="F992" s="197" t="s">
        <v>1444</v>
      </c>
      <c r="G992" s="184"/>
      <c r="H992" s="184"/>
      <c r="I992" s="187"/>
      <c r="J992" s="198">
        <f>BK992</f>
        <v>0</v>
      </c>
      <c r="K992" s="184"/>
      <c r="L992" s="189"/>
      <c r="M992" s="190"/>
      <c r="N992" s="191"/>
      <c r="O992" s="191"/>
      <c r="P992" s="192">
        <f>SUM(P993:P1013)</f>
        <v>0</v>
      </c>
      <c r="Q992" s="191"/>
      <c r="R992" s="192">
        <f>SUM(R993:R1013)</f>
        <v>0.041142860000000003</v>
      </c>
      <c r="S992" s="191"/>
      <c r="T992" s="193">
        <f>SUM(T993:T1013)</f>
        <v>0</v>
      </c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R992" s="194" t="s">
        <v>131</v>
      </c>
      <c r="AT992" s="195" t="s">
        <v>71</v>
      </c>
      <c r="AU992" s="195" t="s">
        <v>77</v>
      </c>
      <c r="AY992" s="194" t="s">
        <v>123</v>
      </c>
      <c r="BK992" s="196">
        <f>SUM(BK993:BK1013)</f>
        <v>0</v>
      </c>
    </row>
    <row r="993" s="2" customFormat="1" ht="16.5" customHeight="1">
      <c r="A993" s="40"/>
      <c r="B993" s="41"/>
      <c r="C993" s="199" t="s">
        <v>1445</v>
      </c>
      <c r="D993" s="199" t="s">
        <v>125</v>
      </c>
      <c r="E993" s="200" t="s">
        <v>1446</v>
      </c>
      <c r="F993" s="201" t="s">
        <v>1447</v>
      </c>
      <c r="G993" s="202" t="s">
        <v>128</v>
      </c>
      <c r="H993" s="203">
        <v>89.441000000000002</v>
      </c>
      <c r="I993" s="204"/>
      <c r="J993" s="205">
        <f>ROUND(I993*H993,2)</f>
        <v>0</v>
      </c>
      <c r="K993" s="201" t="s">
        <v>249</v>
      </c>
      <c r="L993" s="46"/>
      <c r="M993" s="206" t="s">
        <v>19</v>
      </c>
      <c r="N993" s="207" t="s">
        <v>44</v>
      </c>
      <c r="O993" s="86"/>
      <c r="P993" s="208">
        <f>O993*H993</f>
        <v>0</v>
      </c>
      <c r="Q993" s="208">
        <v>0.00020000000000000001</v>
      </c>
      <c r="R993" s="208">
        <f>Q993*H993</f>
        <v>0.0178882</v>
      </c>
      <c r="S993" s="208">
        <v>0</v>
      </c>
      <c r="T993" s="209">
        <f>S993*H993</f>
        <v>0</v>
      </c>
      <c r="U993" s="40"/>
      <c r="V993" s="40"/>
      <c r="W993" s="40"/>
      <c r="X993" s="40"/>
      <c r="Y993" s="40"/>
      <c r="Z993" s="40"/>
      <c r="AA993" s="40"/>
      <c r="AB993" s="40"/>
      <c r="AC993" s="40"/>
      <c r="AD993" s="40"/>
      <c r="AE993" s="40"/>
      <c r="AR993" s="210" t="s">
        <v>222</v>
      </c>
      <c r="AT993" s="210" t="s">
        <v>125</v>
      </c>
      <c r="AU993" s="210" t="s">
        <v>131</v>
      </c>
      <c r="AY993" s="19" t="s">
        <v>123</v>
      </c>
      <c r="BE993" s="211">
        <f>IF(N993="základní",J993,0)</f>
        <v>0</v>
      </c>
      <c r="BF993" s="211">
        <f>IF(N993="snížená",J993,0)</f>
        <v>0</v>
      </c>
      <c r="BG993" s="211">
        <f>IF(N993="zákl. přenesená",J993,0)</f>
        <v>0</v>
      </c>
      <c r="BH993" s="211">
        <f>IF(N993="sníž. přenesená",J993,0)</f>
        <v>0</v>
      </c>
      <c r="BI993" s="211">
        <f>IF(N993="nulová",J993,0)</f>
        <v>0</v>
      </c>
      <c r="BJ993" s="19" t="s">
        <v>131</v>
      </c>
      <c r="BK993" s="211">
        <f>ROUND(I993*H993,2)</f>
        <v>0</v>
      </c>
      <c r="BL993" s="19" t="s">
        <v>222</v>
      </c>
      <c r="BM993" s="210" t="s">
        <v>1448</v>
      </c>
    </row>
    <row r="994" s="2" customFormat="1">
      <c r="A994" s="40"/>
      <c r="B994" s="41"/>
      <c r="C994" s="42"/>
      <c r="D994" s="212" t="s">
        <v>133</v>
      </c>
      <c r="E994" s="42"/>
      <c r="F994" s="213" t="s">
        <v>1449</v>
      </c>
      <c r="G994" s="42"/>
      <c r="H994" s="42"/>
      <c r="I994" s="214"/>
      <c r="J994" s="42"/>
      <c r="K994" s="42"/>
      <c r="L994" s="46"/>
      <c r="M994" s="215"/>
      <c r="N994" s="216"/>
      <c r="O994" s="86"/>
      <c r="P994" s="86"/>
      <c r="Q994" s="86"/>
      <c r="R994" s="86"/>
      <c r="S994" s="86"/>
      <c r="T994" s="87"/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T994" s="19" t="s">
        <v>133</v>
      </c>
      <c r="AU994" s="19" t="s">
        <v>131</v>
      </c>
    </row>
    <row r="995" s="13" customFormat="1">
      <c r="A995" s="13"/>
      <c r="B995" s="217"/>
      <c r="C995" s="218"/>
      <c r="D995" s="219" t="s">
        <v>135</v>
      </c>
      <c r="E995" s="220" t="s">
        <v>19</v>
      </c>
      <c r="F995" s="221" t="s">
        <v>1450</v>
      </c>
      <c r="G995" s="218"/>
      <c r="H995" s="220" t="s">
        <v>19</v>
      </c>
      <c r="I995" s="222"/>
      <c r="J995" s="218"/>
      <c r="K995" s="218"/>
      <c r="L995" s="223"/>
      <c r="M995" s="224"/>
      <c r="N995" s="225"/>
      <c r="O995" s="225"/>
      <c r="P995" s="225"/>
      <c r="Q995" s="225"/>
      <c r="R995" s="225"/>
      <c r="S995" s="225"/>
      <c r="T995" s="226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27" t="s">
        <v>135</v>
      </c>
      <c r="AU995" s="227" t="s">
        <v>131</v>
      </c>
      <c r="AV995" s="13" t="s">
        <v>77</v>
      </c>
      <c r="AW995" s="13" t="s">
        <v>33</v>
      </c>
      <c r="AX995" s="13" t="s">
        <v>72</v>
      </c>
      <c r="AY995" s="227" t="s">
        <v>123</v>
      </c>
    </row>
    <row r="996" s="14" customFormat="1">
      <c r="A996" s="14"/>
      <c r="B996" s="228"/>
      <c r="C996" s="229"/>
      <c r="D996" s="219" t="s">
        <v>135</v>
      </c>
      <c r="E996" s="230" t="s">
        <v>19</v>
      </c>
      <c r="F996" s="231" t="s">
        <v>1451</v>
      </c>
      <c r="G996" s="229"/>
      <c r="H996" s="232">
        <v>4.2000000000000002</v>
      </c>
      <c r="I996" s="233"/>
      <c r="J996" s="229"/>
      <c r="K996" s="229"/>
      <c r="L996" s="234"/>
      <c r="M996" s="235"/>
      <c r="N996" s="236"/>
      <c r="O996" s="236"/>
      <c r="P996" s="236"/>
      <c r="Q996" s="236"/>
      <c r="R996" s="236"/>
      <c r="S996" s="236"/>
      <c r="T996" s="237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38" t="s">
        <v>135</v>
      </c>
      <c r="AU996" s="238" t="s">
        <v>131</v>
      </c>
      <c r="AV996" s="14" t="s">
        <v>131</v>
      </c>
      <c r="AW996" s="14" t="s">
        <v>33</v>
      </c>
      <c r="AX996" s="14" t="s">
        <v>72</v>
      </c>
      <c r="AY996" s="238" t="s">
        <v>123</v>
      </c>
    </row>
    <row r="997" s="14" customFormat="1">
      <c r="A997" s="14"/>
      <c r="B997" s="228"/>
      <c r="C997" s="229"/>
      <c r="D997" s="219" t="s">
        <v>135</v>
      </c>
      <c r="E997" s="230" t="s">
        <v>19</v>
      </c>
      <c r="F997" s="231" t="s">
        <v>1452</v>
      </c>
      <c r="G997" s="229"/>
      <c r="H997" s="232">
        <v>16.379999999999999</v>
      </c>
      <c r="I997" s="233"/>
      <c r="J997" s="229"/>
      <c r="K997" s="229"/>
      <c r="L997" s="234"/>
      <c r="M997" s="235"/>
      <c r="N997" s="236"/>
      <c r="O997" s="236"/>
      <c r="P997" s="236"/>
      <c r="Q997" s="236"/>
      <c r="R997" s="236"/>
      <c r="S997" s="236"/>
      <c r="T997" s="237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38" t="s">
        <v>135</v>
      </c>
      <c r="AU997" s="238" t="s">
        <v>131</v>
      </c>
      <c r="AV997" s="14" t="s">
        <v>131</v>
      </c>
      <c r="AW997" s="14" t="s">
        <v>33</v>
      </c>
      <c r="AX997" s="14" t="s">
        <v>72</v>
      </c>
      <c r="AY997" s="238" t="s">
        <v>123</v>
      </c>
    </row>
    <row r="998" s="14" customFormat="1">
      <c r="A998" s="14"/>
      <c r="B998" s="228"/>
      <c r="C998" s="229"/>
      <c r="D998" s="219" t="s">
        <v>135</v>
      </c>
      <c r="E998" s="230" t="s">
        <v>19</v>
      </c>
      <c r="F998" s="231" t="s">
        <v>1453</v>
      </c>
      <c r="G998" s="229"/>
      <c r="H998" s="232">
        <v>1.512</v>
      </c>
      <c r="I998" s="233"/>
      <c r="J998" s="229"/>
      <c r="K998" s="229"/>
      <c r="L998" s="234"/>
      <c r="M998" s="235"/>
      <c r="N998" s="236"/>
      <c r="O998" s="236"/>
      <c r="P998" s="236"/>
      <c r="Q998" s="236"/>
      <c r="R998" s="236"/>
      <c r="S998" s="236"/>
      <c r="T998" s="237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38" t="s">
        <v>135</v>
      </c>
      <c r="AU998" s="238" t="s">
        <v>131</v>
      </c>
      <c r="AV998" s="14" t="s">
        <v>131</v>
      </c>
      <c r="AW998" s="14" t="s">
        <v>33</v>
      </c>
      <c r="AX998" s="14" t="s">
        <v>72</v>
      </c>
      <c r="AY998" s="238" t="s">
        <v>123</v>
      </c>
    </row>
    <row r="999" s="14" customFormat="1">
      <c r="A999" s="14"/>
      <c r="B999" s="228"/>
      <c r="C999" s="229"/>
      <c r="D999" s="219" t="s">
        <v>135</v>
      </c>
      <c r="E999" s="230" t="s">
        <v>19</v>
      </c>
      <c r="F999" s="231" t="s">
        <v>1454</v>
      </c>
      <c r="G999" s="229"/>
      <c r="H999" s="232">
        <v>4.3739999999999997</v>
      </c>
      <c r="I999" s="233"/>
      <c r="J999" s="229"/>
      <c r="K999" s="229"/>
      <c r="L999" s="234"/>
      <c r="M999" s="235"/>
      <c r="N999" s="236"/>
      <c r="O999" s="236"/>
      <c r="P999" s="236"/>
      <c r="Q999" s="236"/>
      <c r="R999" s="236"/>
      <c r="S999" s="236"/>
      <c r="T999" s="237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38" t="s">
        <v>135</v>
      </c>
      <c r="AU999" s="238" t="s">
        <v>131</v>
      </c>
      <c r="AV999" s="14" t="s">
        <v>131</v>
      </c>
      <c r="AW999" s="14" t="s">
        <v>33</v>
      </c>
      <c r="AX999" s="14" t="s">
        <v>72</v>
      </c>
      <c r="AY999" s="238" t="s">
        <v>123</v>
      </c>
    </row>
    <row r="1000" s="14" customFormat="1">
      <c r="A1000" s="14"/>
      <c r="B1000" s="228"/>
      <c r="C1000" s="229"/>
      <c r="D1000" s="219" t="s">
        <v>135</v>
      </c>
      <c r="E1000" s="230" t="s">
        <v>19</v>
      </c>
      <c r="F1000" s="231" t="s">
        <v>1455</v>
      </c>
      <c r="G1000" s="229"/>
      <c r="H1000" s="232">
        <v>14.742000000000001</v>
      </c>
      <c r="I1000" s="233"/>
      <c r="J1000" s="229"/>
      <c r="K1000" s="229"/>
      <c r="L1000" s="234"/>
      <c r="M1000" s="235"/>
      <c r="N1000" s="236"/>
      <c r="O1000" s="236"/>
      <c r="P1000" s="236"/>
      <c r="Q1000" s="236"/>
      <c r="R1000" s="236"/>
      <c r="S1000" s="236"/>
      <c r="T1000" s="237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38" t="s">
        <v>135</v>
      </c>
      <c r="AU1000" s="238" t="s">
        <v>131</v>
      </c>
      <c r="AV1000" s="14" t="s">
        <v>131</v>
      </c>
      <c r="AW1000" s="14" t="s">
        <v>33</v>
      </c>
      <c r="AX1000" s="14" t="s">
        <v>72</v>
      </c>
      <c r="AY1000" s="238" t="s">
        <v>123</v>
      </c>
    </row>
    <row r="1001" s="14" customFormat="1">
      <c r="A1001" s="14"/>
      <c r="B1001" s="228"/>
      <c r="C1001" s="229"/>
      <c r="D1001" s="219" t="s">
        <v>135</v>
      </c>
      <c r="E1001" s="230" t="s">
        <v>19</v>
      </c>
      <c r="F1001" s="231" t="s">
        <v>373</v>
      </c>
      <c r="G1001" s="229"/>
      <c r="H1001" s="232">
        <v>1.26</v>
      </c>
      <c r="I1001" s="233"/>
      <c r="J1001" s="229"/>
      <c r="K1001" s="229"/>
      <c r="L1001" s="234"/>
      <c r="M1001" s="235"/>
      <c r="N1001" s="236"/>
      <c r="O1001" s="236"/>
      <c r="P1001" s="236"/>
      <c r="Q1001" s="236"/>
      <c r="R1001" s="236"/>
      <c r="S1001" s="236"/>
      <c r="T1001" s="237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38" t="s">
        <v>135</v>
      </c>
      <c r="AU1001" s="238" t="s">
        <v>131</v>
      </c>
      <c r="AV1001" s="14" t="s">
        <v>131</v>
      </c>
      <c r="AW1001" s="14" t="s">
        <v>33</v>
      </c>
      <c r="AX1001" s="14" t="s">
        <v>72</v>
      </c>
      <c r="AY1001" s="238" t="s">
        <v>123</v>
      </c>
    </row>
    <row r="1002" s="14" customFormat="1">
      <c r="A1002" s="14"/>
      <c r="B1002" s="228"/>
      <c r="C1002" s="229"/>
      <c r="D1002" s="219" t="s">
        <v>135</v>
      </c>
      <c r="E1002" s="230" t="s">
        <v>19</v>
      </c>
      <c r="F1002" s="231" t="s">
        <v>1456</v>
      </c>
      <c r="G1002" s="229"/>
      <c r="H1002" s="232">
        <v>1.0800000000000001</v>
      </c>
      <c r="I1002" s="233"/>
      <c r="J1002" s="229"/>
      <c r="K1002" s="229"/>
      <c r="L1002" s="234"/>
      <c r="M1002" s="235"/>
      <c r="N1002" s="236"/>
      <c r="O1002" s="236"/>
      <c r="P1002" s="236"/>
      <c r="Q1002" s="236"/>
      <c r="R1002" s="236"/>
      <c r="S1002" s="236"/>
      <c r="T1002" s="237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38" t="s">
        <v>135</v>
      </c>
      <c r="AU1002" s="238" t="s">
        <v>131</v>
      </c>
      <c r="AV1002" s="14" t="s">
        <v>131</v>
      </c>
      <c r="AW1002" s="14" t="s">
        <v>33</v>
      </c>
      <c r="AX1002" s="14" t="s">
        <v>72</v>
      </c>
      <c r="AY1002" s="238" t="s">
        <v>123</v>
      </c>
    </row>
    <row r="1003" s="14" customFormat="1">
      <c r="A1003" s="14"/>
      <c r="B1003" s="228"/>
      <c r="C1003" s="229"/>
      <c r="D1003" s="219" t="s">
        <v>135</v>
      </c>
      <c r="E1003" s="230" t="s">
        <v>19</v>
      </c>
      <c r="F1003" s="231" t="s">
        <v>1457</v>
      </c>
      <c r="G1003" s="229"/>
      <c r="H1003" s="232">
        <v>11.055</v>
      </c>
      <c r="I1003" s="233"/>
      <c r="J1003" s="229"/>
      <c r="K1003" s="229"/>
      <c r="L1003" s="234"/>
      <c r="M1003" s="235"/>
      <c r="N1003" s="236"/>
      <c r="O1003" s="236"/>
      <c r="P1003" s="236"/>
      <c r="Q1003" s="236"/>
      <c r="R1003" s="236"/>
      <c r="S1003" s="236"/>
      <c r="T1003" s="237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38" t="s">
        <v>135</v>
      </c>
      <c r="AU1003" s="238" t="s">
        <v>131</v>
      </c>
      <c r="AV1003" s="14" t="s">
        <v>131</v>
      </c>
      <c r="AW1003" s="14" t="s">
        <v>33</v>
      </c>
      <c r="AX1003" s="14" t="s">
        <v>72</v>
      </c>
      <c r="AY1003" s="238" t="s">
        <v>123</v>
      </c>
    </row>
    <row r="1004" s="14" customFormat="1">
      <c r="A1004" s="14"/>
      <c r="B1004" s="228"/>
      <c r="C1004" s="229"/>
      <c r="D1004" s="219" t="s">
        <v>135</v>
      </c>
      <c r="E1004" s="230" t="s">
        <v>19</v>
      </c>
      <c r="F1004" s="231" t="s">
        <v>245</v>
      </c>
      <c r="G1004" s="229"/>
      <c r="H1004" s="232">
        <v>0.70399999999999996</v>
      </c>
      <c r="I1004" s="233"/>
      <c r="J1004" s="229"/>
      <c r="K1004" s="229"/>
      <c r="L1004" s="234"/>
      <c r="M1004" s="235"/>
      <c r="N1004" s="236"/>
      <c r="O1004" s="236"/>
      <c r="P1004" s="236"/>
      <c r="Q1004" s="236"/>
      <c r="R1004" s="236"/>
      <c r="S1004" s="236"/>
      <c r="T1004" s="237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38" t="s">
        <v>135</v>
      </c>
      <c r="AU1004" s="238" t="s">
        <v>131</v>
      </c>
      <c r="AV1004" s="14" t="s">
        <v>131</v>
      </c>
      <c r="AW1004" s="14" t="s">
        <v>33</v>
      </c>
      <c r="AX1004" s="14" t="s">
        <v>72</v>
      </c>
      <c r="AY1004" s="238" t="s">
        <v>123</v>
      </c>
    </row>
    <row r="1005" s="14" customFormat="1">
      <c r="A1005" s="14"/>
      <c r="B1005" s="228"/>
      <c r="C1005" s="229"/>
      <c r="D1005" s="219" t="s">
        <v>135</v>
      </c>
      <c r="E1005" s="230" t="s">
        <v>19</v>
      </c>
      <c r="F1005" s="231" t="s">
        <v>253</v>
      </c>
      <c r="G1005" s="229"/>
      <c r="H1005" s="232">
        <v>5.7599999999999998</v>
      </c>
      <c r="I1005" s="233"/>
      <c r="J1005" s="229"/>
      <c r="K1005" s="229"/>
      <c r="L1005" s="234"/>
      <c r="M1005" s="235"/>
      <c r="N1005" s="236"/>
      <c r="O1005" s="236"/>
      <c r="P1005" s="236"/>
      <c r="Q1005" s="236"/>
      <c r="R1005" s="236"/>
      <c r="S1005" s="236"/>
      <c r="T1005" s="237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38" t="s">
        <v>135</v>
      </c>
      <c r="AU1005" s="238" t="s">
        <v>131</v>
      </c>
      <c r="AV1005" s="14" t="s">
        <v>131</v>
      </c>
      <c r="AW1005" s="14" t="s">
        <v>33</v>
      </c>
      <c r="AX1005" s="14" t="s">
        <v>72</v>
      </c>
      <c r="AY1005" s="238" t="s">
        <v>123</v>
      </c>
    </row>
    <row r="1006" s="14" customFormat="1">
      <c r="A1006" s="14"/>
      <c r="B1006" s="228"/>
      <c r="C1006" s="229"/>
      <c r="D1006" s="219" t="s">
        <v>135</v>
      </c>
      <c r="E1006" s="230" t="s">
        <v>19</v>
      </c>
      <c r="F1006" s="231" t="s">
        <v>254</v>
      </c>
      <c r="G1006" s="229"/>
      <c r="H1006" s="232">
        <v>-3.9100000000000001</v>
      </c>
      <c r="I1006" s="233"/>
      <c r="J1006" s="229"/>
      <c r="K1006" s="229"/>
      <c r="L1006" s="234"/>
      <c r="M1006" s="235"/>
      <c r="N1006" s="236"/>
      <c r="O1006" s="236"/>
      <c r="P1006" s="236"/>
      <c r="Q1006" s="236"/>
      <c r="R1006" s="236"/>
      <c r="S1006" s="236"/>
      <c r="T1006" s="237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38" t="s">
        <v>135</v>
      </c>
      <c r="AU1006" s="238" t="s">
        <v>131</v>
      </c>
      <c r="AV1006" s="14" t="s">
        <v>131</v>
      </c>
      <c r="AW1006" s="14" t="s">
        <v>33</v>
      </c>
      <c r="AX1006" s="14" t="s">
        <v>72</v>
      </c>
      <c r="AY1006" s="238" t="s">
        <v>123</v>
      </c>
    </row>
    <row r="1007" s="14" customFormat="1">
      <c r="A1007" s="14"/>
      <c r="B1007" s="228"/>
      <c r="C1007" s="229"/>
      <c r="D1007" s="219" t="s">
        <v>135</v>
      </c>
      <c r="E1007" s="230" t="s">
        <v>19</v>
      </c>
      <c r="F1007" s="231" t="s">
        <v>1458</v>
      </c>
      <c r="G1007" s="229"/>
      <c r="H1007" s="232">
        <v>23.920000000000002</v>
      </c>
      <c r="I1007" s="233"/>
      <c r="J1007" s="229"/>
      <c r="K1007" s="229"/>
      <c r="L1007" s="234"/>
      <c r="M1007" s="235"/>
      <c r="N1007" s="236"/>
      <c r="O1007" s="236"/>
      <c r="P1007" s="236"/>
      <c r="Q1007" s="236"/>
      <c r="R1007" s="236"/>
      <c r="S1007" s="236"/>
      <c r="T1007" s="237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38" t="s">
        <v>135</v>
      </c>
      <c r="AU1007" s="238" t="s">
        <v>131</v>
      </c>
      <c r="AV1007" s="14" t="s">
        <v>131</v>
      </c>
      <c r="AW1007" s="14" t="s">
        <v>33</v>
      </c>
      <c r="AX1007" s="14" t="s">
        <v>72</v>
      </c>
      <c r="AY1007" s="238" t="s">
        <v>123</v>
      </c>
    </row>
    <row r="1008" s="14" customFormat="1">
      <c r="A1008" s="14"/>
      <c r="B1008" s="228"/>
      <c r="C1008" s="229"/>
      <c r="D1008" s="219" t="s">
        <v>135</v>
      </c>
      <c r="E1008" s="230" t="s">
        <v>19</v>
      </c>
      <c r="F1008" s="231" t="s">
        <v>375</v>
      </c>
      <c r="G1008" s="229"/>
      <c r="H1008" s="232">
        <v>1.4039999999999999</v>
      </c>
      <c r="I1008" s="233"/>
      <c r="J1008" s="229"/>
      <c r="K1008" s="229"/>
      <c r="L1008" s="234"/>
      <c r="M1008" s="235"/>
      <c r="N1008" s="236"/>
      <c r="O1008" s="236"/>
      <c r="P1008" s="236"/>
      <c r="Q1008" s="236"/>
      <c r="R1008" s="236"/>
      <c r="S1008" s="236"/>
      <c r="T1008" s="237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38" t="s">
        <v>135</v>
      </c>
      <c r="AU1008" s="238" t="s">
        <v>131</v>
      </c>
      <c r="AV1008" s="14" t="s">
        <v>131</v>
      </c>
      <c r="AW1008" s="14" t="s">
        <v>33</v>
      </c>
      <c r="AX1008" s="14" t="s">
        <v>72</v>
      </c>
      <c r="AY1008" s="238" t="s">
        <v>123</v>
      </c>
    </row>
    <row r="1009" s="14" customFormat="1">
      <c r="A1009" s="14"/>
      <c r="B1009" s="228"/>
      <c r="C1009" s="229"/>
      <c r="D1009" s="219" t="s">
        <v>135</v>
      </c>
      <c r="E1009" s="230" t="s">
        <v>19</v>
      </c>
      <c r="F1009" s="231" t="s">
        <v>1459</v>
      </c>
      <c r="G1009" s="229"/>
      <c r="H1009" s="232">
        <v>3.3599999999999999</v>
      </c>
      <c r="I1009" s="233"/>
      <c r="J1009" s="229"/>
      <c r="K1009" s="229"/>
      <c r="L1009" s="234"/>
      <c r="M1009" s="235"/>
      <c r="N1009" s="236"/>
      <c r="O1009" s="236"/>
      <c r="P1009" s="236"/>
      <c r="Q1009" s="236"/>
      <c r="R1009" s="236"/>
      <c r="S1009" s="236"/>
      <c r="T1009" s="237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38" t="s">
        <v>135</v>
      </c>
      <c r="AU1009" s="238" t="s">
        <v>131</v>
      </c>
      <c r="AV1009" s="14" t="s">
        <v>131</v>
      </c>
      <c r="AW1009" s="14" t="s">
        <v>33</v>
      </c>
      <c r="AX1009" s="14" t="s">
        <v>72</v>
      </c>
      <c r="AY1009" s="238" t="s">
        <v>123</v>
      </c>
    </row>
    <row r="1010" s="14" customFormat="1">
      <c r="A1010" s="14"/>
      <c r="B1010" s="228"/>
      <c r="C1010" s="229"/>
      <c r="D1010" s="219" t="s">
        <v>135</v>
      </c>
      <c r="E1010" s="230" t="s">
        <v>19</v>
      </c>
      <c r="F1010" s="231" t="s">
        <v>1460</v>
      </c>
      <c r="G1010" s="229"/>
      <c r="H1010" s="232">
        <v>3.6000000000000001</v>
      </c>
      <c r="I1010" s="233"/>
      <c r="J1010" s="229"/>
      <c r="K1010" s="229"/>
      <c r="L1010" s="234"/>
      <c r="M1010" s="235"/>
      <c r="N1010" s="236"/>
      <c r="O1010" s="236"/>
      <c r="P1010" s="236"/>
      <c r="Q1010" s="236"/>
      <c r="R1010" s="236"/>
      <c r="S1010" s="236"/>
      <c r="T1010" s="237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38" t="s">
        <v>135</v>
      </c>
      <c r="AU1010" s="238" t="s">
        <v>131</v>
      </c>
      <c r="AV1010" s="14" t="s">
        <v>131</v>
      </c>
      <c r="AW1010" s="14" t="s">
        <v>33</v>
      </c>
      <c r="AX1010" s="14" t="s">
        <v>72</v>
      </c>
      <c r="AY1010" s="238" t="s">
        <v>123</v>
      </c>
    </row>
    <row r="1011" s="15" customFormat="1">
      <c r="A1011" s="15"/>
      <c r="B1011" s="239"/>
      <c r="C1011" s="240"/>
      <c r="D1011" s="219" t="s">
        <v>135</v>
      </c>
      <c r="E1011" s="241" t="s">
        <v>19</v>
      </c>
      <c r="F1011" s="242" t="s">
        <v>140</v>
      </c>
      <c r="G1011" s="240"/>
      <c r="H1011" s="243">
        <v>89.440999999999988</v>
      </c>
      <c r="I1011" s="244"/>
      <c r="J1011" s="240"/>
      <c r="K1011" s="240"/>
      <c r="L1011" s="245"/>
      <c r="M1011" s="246"/>
      <c r="N1011" s="247"/>
      <c r="O1011" s="247"/>
      <c r="P1011" s="247"/>
      <c r="Q1011" s="247"/>
      <c r="R1011" s="247"/>
      <c r="S1011" s="247"/>
      <c r="T1011" s="248"/>
      <c r="U1011" s="15"/>
      <c r="V1011" s="15"/>
      <c r="W1011" s="15"/>
      <c r="X1011" s="15"/>
      <c r="Y1011" s="15"/>
      <c r="Z1011" s="15"/>
      <c r="AA1011" s="15"/>
      <c r="AB1011" s="15"/>
      <c r="AC1011" s="15"/>
      <c r="AD1011" s="15"/>
      <c r="AE1011" s="15"/>
      <c r="AT1011" s="249" t="s">
        <v>135</v>
      </c>
      <c r="AU1011" s="249" t="s">
        <v>131</v>
      </c>
      <c r="AV1011" s="15" t="s">
        <v>130</v>
      </c>
      <c r="AW1011" s="15" t="s">
        <v>33</v>
      </c>
      <c r="AX1011" s="15" t="s">
        <v>77</v>
      </c>
      <c r="AY1011" s="249" t="s">
        <v>123</v>
      </c>
    </row>
    <row r="1012" s="2" customFormat="1" ht="24.15" customHeight="1">
      <c r="A1012" s="40"/>
      <c r="B1012" s="41"/>
      <c r="C1012" s="199" t="s">
        <v>1461</v>
      </c>
      <c r="D1012" s="199" t="s">
        <v>125</v>
      </c>
      <c r="E1012" s="200" t="s">
        <v>1462</v>
      </c>
      <c r="F1012" s="201" t="s">
        <v>1463</v>
      </c>
      <c r="G1012" s="202" t="s">
        <v>128</v>
      </c>
      <c r="H1012" s="203">
        <v>89.441000000000002</v>
      </c>
      <c r="I1012" s="204"/>
      <c r="J1012" s="205">
        <f>ROUND(I1012*H1012,2)</f>
        <v>0</v>
      </c>
      <c r="K1012" s="201" t="s">
        <v>249</v>
      </c>
      <c r="L1012" s="46"/>
      <c r="M1012" s="206" t="s">
        <v>19</v>
      </c>
      <c r="N1012" s="207" t="s">
        <v>44</v>
      </c>
      <c r="O1012" s="86"/>
      <c r="P1012" s="208">
        <f>O1012*H1012</f>
        <v>0</v>
      </c>
      <c r="Q1012" s="208">
        <v>0.00025999999999999998</v>
      </c>
      <c r="R1012" s="208">
        <f>Q1012*H1012</f>
        <v>0.02325466</v>
      </c>
      <c r="S1012" s="208">
        <v>0</v>
      </c>
      <c r="T1012" s="209">
        <f>S1012*H1012</f>
        <v>0</v>
      </c>
      <c r="U1012" s="40"/>
      <c r="V1012" s="40"/>
      <c r="W1012" s="40"/>
      <c r="X1012" s="40"/>
      <c r="Y1012" s="40"/>
      <c r="Z1012" s="40"/>
      <c r="AA1012" s="40"/>
      <c r="AB1012" s="40"/>
      <c r="AC1012" s="40"/>
      <c r="AD1012" s="40"/>
      <c r="AE1012" s="40"/>
      <c r="AR1012" s="210" t="s">
        <v>222</v>
      </c>
      <c r="AT1012" s="210" t="s">
        <v>125</v>
      </c>
      <c r="AU1012" s="210" t="s">
        <v>131</v>
      </c>
      <c r="AY1012" s="19" t="s">
        <v>123</v>
      </c>
      <c r="BE1012" s="211">
        <f>IF(N1012="základní",J1012,0)</f>
        <v>0</v>
      </c>
      <c r="BF1012" s="211">
        <f>IF(N1012="snížená",J1012,0)</f>
        <v>0</v>
      </c>
      <c r="BG1012" s="211">
        <f>IF(N1012="zákl. přenesená",J1012,0)</f>
        <v>0</v>
      </c>
      <c r="BH1012" s="211">
        <f>IF(N1012="sníž. přenesená",J1012,0)</f>
        <v>0</v>
      </c>
      <c r="BI1012" s="211">
        <f>IF(N1012="nulová",J1012,0)</f>
        <v>0</v>
      </c>
      <c r="BJ1012" s="19" t="s">
        <v>131</v>
      </c>
      <c r="BK1012" s="211">
        <f>ROUND(I1012*H1012,2)</f>
        <v>0</v>
      </c>
      <c r="BL1012" s="19" t="s">
        <v>222</v>
      </c>
      <c r="BM1012" s="210" t="s">
        <v>1464</v>
      </c>
    </row>
    <row r="1013" s="2" customFormat="1">
      <c r="A1013" s="40"/>
      <c r="B1013" s="41"/>
      <c r="C1013" s="42"/>
      <c r="D1013" s="212" t="s">
        <v>133</v>
      </c>
      <c r="E1013" s="42"/>
      <c r="F1013" s="213" t="s">
        <v>1465</v>
      </c>
      <c r="G1013" s="42"/>
      <c r="H1013" s="42"/>
      <c r="I1013" s="214"/>
      <c r="J1013" s="42"/>
      <c r="K1013" s="42"/>
      <c r="L1013" s="46"/>
      <c r="M1013" s="215"/>
      <c r="N1013" s="216"/>
      <c r="O1013" s="86"/>
      <c r="P1013" s="86"/>
      <c r="Q1013" s="86"/>
      <c r="R1013" s="86"/>
      <c r="S1013" s="86"/>
      <c r="T1013" s="87"/>
      <c r="U1013" s="40"/>
      <c r="V1013" s="40"/>
      <c r="W1013" s="40"/>
      <c r="X1013" s="40"/>
      <c r="Y1013" s="40"/>
      <c r="Z1013" s="40"/>
      <c r="AA1013" s="40"/>
      <c r="AB1013" s="40"/>
      <c r="AC1013" s="40"/>
      <c r="AD1013" s="40"/>
      <c r="AE1013" s="40"/>
      <c r="AT1013" s="19" t="s">
        <v>133</v>
      </c>
      <c r="AU1013" s="19" t="s">
        <v>131</v>
      </c>
    </row>
    <row r="1014" s="12" customFormat="1" ht="25.92" customHeight="1">
      <c r="A1014" s="12"/>
      <c r="B1014" s="183"/>
      <c r="C1014" s="184"/>
      <c r="D1014" s="185" t="s">
        <v>71</v>
      </c>
      <c r="E1014" s="186" t="s">
        <v>1466</v>
      </c>
      <c r="F1014" s="186" t="s">
        <v>1467</v>
      </c>
      <c r="G1014" s="184"/>
      <c r="H1014" s="184"/>
      <c r="I1014" s="187"/>
      <c r="J1014" s="188">
        <f>BK1014</f>
        <v>0</v>
      </c>
      <c r="K1014" s="184"/>
      <c r="L1014" s="189"/>
      <c r="M1014" s="190"/>
      <c r="N1014" s="191"/>
      <c r="O1014" s="191"/>
      <c r="P1014" s="192">
        <f>P1015+P1021</f>
        <v>0</v>
      </c>
      <c r="Q1014" s="191"/>
      <c r="R1014" s="192">
        <f>R1015+R1021</f>
        <v>0</v>
      </c>
      <c r="S1014" s="191"/>
      <c r="T1014" s="193">
        <f>T1015+T1021</f>
        <v>0</v>
      </c>
      <c r="U1014" s="12"/>
      <c r="V1014" s="12"/>
      <c r="W1014" s="12"/>
      <c r="X1014" s="12"/>
      <c r="Y1014" s="12"/>
      <c r="Z1014" s="12"/>
      <c r="AA1014" s="12"/>
      <c r="AB1014" s="12"/>
      <c r="AC1014" s="12"/>
      <c r="AD1014" s="12"/>
      <c r="AE1014" s="12"/>
      <c r="AR1014" s="194" t="s">
        <v>158</v>
      </c>
      <c r="AT1014" s="195" t="s">
        <v>71</v>
      </c>
      <c r="AU1014" s="195" t="s">
        <v>72</v>
      </c>
      <c r="AY1014" s="194" t="s">
        <v>123</v>
      </c>
      <c r="BK1014" s="196">
        <f>BK1015+BK1021</f>
        <v>0</v>
      </c>
    </row>
    <row r="1015" s="12" customFormat="1" ht="22.8" customHeight="1">
      <c r="A1015" s="12"/>
      <c r="B1015" s="183"/>
      <c r="C1015" s="184"/>
      <c r="D1015" s="185" t="s">
        <v>71</v>
      </c>
      <c r="E1015" s="197" t="s">
        <v>1468</v>
      </c>
      <c r="F1015" s="197" t="s">
        <v>1469</v>
      </c>
      <c r="G1015" s="184"/>
      <c r="H1015" s="184"/>
      <c r="I1015" s="187"/>
      <c r="J1015" s="198">
        <f>BK1015</f>
        <v>0</v>
      </c>
      <c r="K1015" s="184"/>
      <c r="L1015" s="189"/>
      <c r="M1015" s="190"/>
      <c r="N1015" s="191"/>
      <c r="O1015" s="191"/>
      <c r="P1015" s="192">
        <f>SUM(P1016:P1020)</f>
        <v>0</v>
      </c>
      <c r="Q1015" s="191"/>
      <c r="R1015" s="192">
        <f>SUM(R1016:R1020)</f>
        <v>0</v>
      </c>
      <c r="S1015" s="191"/>
      <c r="T1015" s="193">
        <f>SUM(T1016:T1020)</f>
        <v>0</v>
      </c>
      <c r="U1015" s="12"/>
      <c r="V1015" s="12"/>
      <c r="W1015" s="12"/>
      <c r="X1015" s="12"/>
      <c r="Y1015" s="12"/>
      <c r="Z1015" s="12"/>
      <c r="AA1015" s="12"/>
      <c r="AB1015" s="12"/>
      <c r="AC1015" s="12"/>
      <c r="AD1015" s="12"/>
      <c r="AE1015" s="12"/>
      <c r="AR1015" s="194" t="s">
        <v>158</v>
      </c>
      <c r="AT1015" s="195" t="s">
        <v>71</v>
      </c>
      <c r="AU1015" s="195" t="s">
        <v>77</v>
      </c>
      <c r="AY1015" s="194" t="s">
        <v>123</v>
      </c>
      <c r="BK1015" s="196">
        <f>SUM(BK1016:BK1020)</f>
        <v>0</v>
      </c>
    </row>
    <row r="1016" s="2" customFormat="1" ht="16.5" customHeight="1">
      <c r="A1016" s="40"/>
      <c r="B1016" s="41"/>
      <c r="C1016" s="199" t="s">
        <v>1470</v>
      </c>
      <c r="D1016" s="199" t="s">
        <v>125</v>
      </c>
      <c r="E1016" s="200" t="s">
        <v>1471</v>
      </c>
      <c r="F1016" s="201" t="s">
        <v>1469</v>
      </c>
      <c r="G1016" s="202" t="s">
        <v>1472</v>
      </c>
      <c r="H1016" s="203">
        <v>1</v>
      </c>
      <c r="I1016" s="204"/>
      <c r="J1016" s="205">
        <f>ROUND(I1016*H1016,2)</f>
        <v>0</v>
      </c>
      <c r="K1016" s="201" t="s">
        <v>249</v>
      </c>
      <c r="L1016" s="46"/>
      <c r="M1016" s="206" t="s">
        <v>19</v>
      </c>
      <c r="N1016" s="207" t="s">
        <v>44</v>
      </c>
      <c r="O1016" s="86"/>
      <c r="P1016" s="208">
        <f>O1016*H1016</f>
        <v>0</v>
      </c>
      <c r="Q1016" s="208">
        <v>0</v>
      </c>
      <c r="R1016" s="208">
        <f>Q1016*H1016</f>
        <v>0</v>
      </c>
      <c r="S1016" s="208">
        <v>0</v>
      </c>
      <c r="T1016" s="209">
        <f>S1016*H1016</f>
        <v>0</v>
      </c>
      <c r="U1016" s="40"/>
      <c r="V1016" s="40"/>
      <c r="W1016" s="40"/>
      <c r="X1016" s="40"/>
      <c r="Y1016" s="40"/>
      <c r="Z1016" s="40"/>
      <c r="AA1016" s="40"/>
      <c r="AB1016" s="40"/>
      <c r="AC1016" s="40"/>
      <c r="AD1016" s="40"/>
      <c r="AE1016" s="40"/>
      <c r="AR1016" s="210" t="s">
        <v>1473</v>
      </c>
      <c r="AT1016" s="210" t="s">
        <v>125</v>
      </c>
      <c r="AU1016" s="210" t="s">
        <v>131</v>
      </c>
      <c r="AY1016" s="19" t="s">
        <v>123</v>
      </c>
      <c r="BE1016" s="211">
        <f>IF(N1016="základní",J1016,0)</f>
        <v>0</v>
      </c>
      <c r="BF1016" s="211">
        <f>IF(N1016="snížená",J1016,0)</f>
        <v>0</v>
      </c>
      <c r="BG1016" s="211">
        <f>IF(N1016="zákl. přenesená",J1016,0)</f>
        <v>0</v>
      </c>
      <c r="BH1016" s="211">
        <f>IF(N1016="sníž. přenesená",J1016,0)</f>
        <v>0</v>
      </c>
      <c r="BI1016" s="211">
        <f>IF(N1016="nulová",J1016,0)</f>
        <v>0</v>
      </c>
      <c r="BJ1016" s="19" t="s">
        <v>131</v>
      </c>
      <c r="BK1016" s="211">
        <f>ROUND(I1016*H1016,2)</f>
        <v>0</v>
      </c>
      <c r="BL1016" s="19" t="s">
        <v>1473</v>
      </c>
      <c r="BM1016" s="210" t="s">
        <v>1474</v>
      </c>
    </row>
    <row r="1017" s="2" customFormat="1">
      <c r="A1017" s="40"/>
      <c r="B1017" s="41"/>
      <c r="C1017" s="42"/>
      <c r="D1017" s="212" t="s">
        <v>133</v>
      </c>
      <c r="E1017" s="42"/>
      <c r="F1017" s="213" t="s">
        <v>1475</v>
      </c>
      <c r="G1017" s="42"/>
      <c r="H1017" s="42"/>
      <c r="I1017" s="214"/>
      <c r="J1017" s="42"/>
      <c r="K1017" s="42"/>
      <c r="L1017" s="46"/>
      <c r="M1017" s="215"/>
      <c r="N1017" s="216"/>
      <c r="O1017" s="86"/>
      <c r="P1017" s="86"/>
      <c r="Q1017" s="86"/>
      <c r="R1017" s="86"/>
      <c r="S1017" s="86"/>
      <c r="T1017" s="87"/>
      <c r="U1017" s="40"/>
      <c r="V1017" s="40"/>
      <c r="W1017" s="40"/>
      <c r="X1017" s="40"/>
      <c r="Y1017" s="40"/>
      <c r="Z1017" s="40"/>
      <c r="AA1017" s="40"/>
      <c r="AB1017" s="40"/>
      <c r="AC1017" s="40"/>
      <c r="AD1017" s="40"/>
      <c r="AE1017" s="40"/>
      <c r="AT1017" s="19" t="s">
        <v>133</v>
      </c>
      <c r="AU1017" s="19" t="s">
        <v>131</v>
      </c>
    </row>
    <row r="1018" s="2" customFormat="1" ht="16.5" customHeight="1">
      <c r="A1018" s="40"/>
      <c r="B1018" s="41"/>
      <c r="C1018" s="199" t="s">
        <v>1476</v>
      </c>
      <c r="D1018" s="199" t="s">
        <v>125</v>
      </c>
      <c r="E1018" s="200" t="s">
        <v>1477</v>
      </c>
      <c r="F1018" s="201" t="s">
        <v>1478</v>
      </c>
      <c r="G1018" s="202" t="s">
        <v>1472</v>
      </c>
      <c r="H1018" s="203">
        <v>1</v>
      </c>
      <c r="I1018" s="204"/>
      <c r="J1018" s="205">
        <f>ROUND(I1018*H1018,2)</f>
        <v>0</v>
      </c>
      <c r="K1018" s="201" t="s">
        <v>19</v>
      </c>
      <c r="L1018" s="46"/>
      <c r="M1018" s="206" t="s">
        <v>19</v>
      </c>
      <c r="N1018" s="207" t="s">
        <v>44</v>
      </c>
      <c r="O1018" s="86"/>
      <c r="P1018" s="208">
        <f>O1018*H1018</f>
        <v>0</v>
      </c>
      <c r="Q1018" s="208">
        <v>0</v>
      </c>
      <c r="R1018" s="208">
        <f>Q1018*H1018</f>
        <v>0</v>
      </c>
      <c r="S1018" s="208">
        <v>0</v>
      </c>
      <c r="T1018" s="209">
        <f>S1018*H1018</f>
        <v>0</v>
      </c>
      <c r="U1018" s="40"/>
      <c r="V1018" s="40"/>
      <c r="W1018" s="40"/>
      <c r="X1018" s="40"/>
      <c r="Y1018" s="40"/>
      <c r="Z1018" s="40"/>
      <c r="AA1018" s="40"/>
      <c r="AB1018" s="40"/>
      <c r="AC1018" s="40"/>
      <c r="AD1018" s="40"/>
      <c r="AE1018" s="40"/>
      <c r="AR1018" s="210" t="s">
        <v>1473</v>
      </c>
      <c r="AT1018" s="210" t="s">
        <v>125</v>
      </c>
      <c r="AU1018" s="210" t="s">
        <v>131</v>
      </c>
      <c r="AY1018" s="19" t="s">
        <v>123</v>
      </c>
      <c r="BE1018" s="211">
        <f>IF(N1018="základní",J1018,0)</f>
        <v>0</v>
      </c>
      <c r="BF1018" s="211">
        <f>IF(N1018="snížená",J1018,0)</f>
        <v>0</v>
      </c>
      <c r="BG1018" s="211">
        <f>IF(N1018="zákl. přenesená",J1018,0)</f>
        <v>0</v>
      </c>
      <c r="BH1018" s="211">
        <f>IF(N1018="sníž. přenesená",J1018,0)</f>
        <v>0</v>
      </c>
      <c r="BI1018" s="211">
        <f>IF(N1018="nulová",J1018,0)</f>
        <v>0</v>
      </c>
      <c r="BJ1018" s="19" t="s">
        <v>131</v>
      </c>
      <c r="BK1018" s="211">
        <f>ROUND(I1018*H1018,2)</f>
        <v>0</v>
      </c>
      <c r="BL1018" s="19" t="s">
        <v>1473</v>
      </c>
      <c r="BM1018" s="210" t="s">
        <v>1479</v>
      </c>
    </row>
    <row r="1019" s="2" customFormat="1" ht="16.5" customHeight="1">
      <c r="A1019" s="40"/>
      <c r="B1019" s="41"/>
      <c r="C1019" s="199" t="s">
        <v>1480</v>
      </c>
      <c r="D1019" s="199" t="s">
        <v>125</v>
      </c>
      <c r="E1019" s="200" t="s">
        <v>1481</v>
      </c>
      <c r="F1019" s="201" t="s">
        <v>1482</v>
      </c>
      <c r="G1019" s="202" t="s">
        <v>1472</v>
      </c>
      <c r="H1019" s="203">
        <v>1</v>
      </c>
      <c r="I1019" s="204"/>
      <c r="J1019" s="205">
        <f>ROUND(I1019*H1019,2)</f>
        <v>0</v>
      </c>
      <c r="K1019" s="201" t="s">
        <v>249</v>
      </c>
      <c r="L1019" s="46"/>
      <c r="M1019" s="206" t="s">
        <v>19</v>
      </c>
      <c r="N1019" s="207" t="s">
        <v>44</v>
      </c>
      <c r="O1019" s="86"/>
      <c r="P1019" s="208">
        <f>O1019*H1019</f>
        <v>0</v>
      </c>
      <c r="Q1019" s="208">
        <v>0</v>
      </c>
      <c r="R1019" s="208">
        <f>Q1019*H1019</f>
        <v>0</v>
      </c>
      <c r="S1019" s="208">
        <v>0</v>
      </c>
      <c r="T1019" s="209">
        <f>S1019*H1019</f>
        <v>0</v>
      </c>
      <c r="U1019" s="40"/>
      <c r="V1019" s="40"/>
      <c r="W1019" s="40"/>
      <c r="X1019" s="40"/>
      <c r="Y1019" s="40"/>
      <c r="Z1019" s="40"/>
      <c r="AA1019" s="40"/>
      <c r="AB1019" s="40"/>
      <c r="AC1019" s="40"/>
      <c r="AD1019" s="40"/>
      <c r="AE1019" s="40"/>
      <c r="AR1019" s="210" t="s">
        <v>1473</v>
      </c>
      <c r="AT1019" s="210" t="s">
        <v>125</v>
      </c>
      <c r="AU1019" s="210" t="s">
        <v>131</v>
      </c>
      <c r="AY1019" s="19" t="s">
        <v>123</v>
      </c>
      <c r="BE1019" s="211">
        <f>IF(N1019="základní",J1019,0)</f>
        <v>0</v>
      </c>
      <c r="BF1019" s="211">
        <f>IF(N1019="snížená",J1019,0)</f>
        <v>0</v>
      </c>
      <c r="BG1019" s="211">
        <f>IF(N1019="zákl. přenesená",J1019,0)</f>
        <v>0</v>
      </c>
      <c r="BH1019" s="211">
        <f>IF(N1019="sníž. přenesená",J1019,0)</f>
        <v>0</v>
      </c>
      <c r="BI1019" s="211">
        <f>IF(N1019="nulová",J1019,0)</f>
        <v>0</v>
      </c>
      <c r="BJ1019" s="19" t="s">
        <v>131</v>
      </c>
      <c r="BK1019" s="211">
        <f>ROUND(I1019*H1019,2)</f>
        <v>0</v>
      </c>
      <c r="BL1019" s="19" t="s">
        <v>1473</v>
      </c>
      <c r="BM1019" s="210" t="s">
        <v>1483</v>
      </c>
    </row>
    <row r="1020" s="2" customFormat="1">
      <c r="A1020" s="40"/>
      <c r="B1020" s="41"/>
      <c r="C1020" s="42"/>
      <c r="D1020" s="212" t="s">
        <v>133</v>
      </c>
      <c r="E1020" s="42"/>
      <c r="F1020" s="213" t="s">
        <v>1484</v>
      </c>
      <c r="G1020" s="42"/>
      <c r="H1020" s="42"/>
      <c r="I1020" s="214"/>
      <c r="J1020" s="42"/>
      <c r="K1020" s="42"/>
      <c r="L1020" s="46"/>
      <c r="M1020" s="215"/>
      <c r="N1020" s="216"/>
      <c r="O1020" s="86"/>
      <c r="P1020" s="86"/>
      <c r="Q1020" s="86"/>
      <c r="R1020" s="86"/>
      <c r="S1020" s="86"/>
      <c r="T1020" s="87"/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T1020" s="19" t="s">
        <v>133</v>
      </c>
      <c r="AU1020" s="19" t="s">
        <v>131</v>
      </c>
    </row>
    <row r="1021" s="12" customFormat="1" ht="22.8" customHeight="1">
      <c r="A1021" s="12"/>
      <c r="B1021" s="183"/>
      <c r="C1021" s="184"/>
      <c r="D1021" s="185" t="s">
        <v>71</v>
      </c>
      <c r="E1021" s="197" t="s">
        <v>1485</v>
      </c>
      <c r="F1021" s="197" t="s">
        <v>1486</v>
      </c>
      <c r="G1021" s="184"/>
      <c r="H1021" s="184"/>
      <c r="I1021" s="187"/>
      <c r="J1021" s="198">
        <f>BK1021</f>
        <v>0</v>
      </c>
      <c r="K1021" s="184"/>
      <c r="L1021" s="189"/>
      <c r="M1021" s="190"/>
      <c r="N1021" s="191"/>
      <c r="O1021" s="191"/>
      <c r="P1021" s="192">
        <f>SUM(P1022:P1023)</f>
        <v>0</v>
      </c>
      <c r="Q1021" s="191"/>
      <c r="R1021" s="192">
        <f>SUM(R1022:R1023)</f>
        <v>0</v>
      </c>
      <c r="S1021" s="191"/>
      <c r="T1021" s="193">
        <f>SUM(T1022:T1023)</f>
        <v>0</v>
      </c>
      <c r="U1021" s="12"/>
      <c r="V1021" s="12"/>
      <c r="W1021" s="12"/>
      <c r="X1021" s="12"/>
      <c r="Y1021" s="12"/>
      <c r="Z1021" s="12"/>
      <c r="AA1021" s="12"/>
      <c r="AB1021" s="12"/>
      <c r="AC1021" s="12"/>
      <c r="AD1021" s="12"/>
      <c r="AE1021" s="12"/>
      <c r="AR1021" s="194" t="s">
        <v>158</v>
      </c>
      <c r="AT1021" s="195" t="s">
        <v>71</v>
      </c>
      <c r="AU1021" s="195" t="s">
        <v>77</v>
      </c>
      <c r="AY1021" s="194" t="s">
        <v>123</v>
      </c>
      <c r="BK1021" s="196">
        <f>SUM(BK1022:BK1023)</f>
        <v>0</v>
      </c>
    </row>
    <row r="1022" s="2" customFormat="1" ht="16.5" customHeight="1">
      <c r="A1022" s="40"/>
      <c r="B1022" s="41"/>
      <c r="C1022" s="199" t="s">
        <v>1487</v>
      </c>
      <c r="D1022" s="199" t="s">
        <v>125</v>
      </c>
      <c r="E1022" s="200" t="s">
        <v>1488</v>
      </c>
      <c r="F1022" s="201" t="s">
        <v>1489</v>
      </c>
      <c r="G1022" s="202" t="s">
        <v>1472</v>
      </c>
      <c r="H1022" s="203">
        <v>1</v>
      </c>
      <c r="I1022" s="204"/>
      <c r="J1022" s="205">
        <f>ROUND(I1022*H1022,2)</f>
        <v>0</v>
      </c>
      <c r="K1022" s="201" t="s">
        <v>249</v>
      </c>
      <c r="L1022" s="46"/>
      <c r="M1022" s="206" t="s">
        <v>19</v>
      </c>
      <c r="N1022" s="207" t="s">
        <v>44</v>
      </c>
      <c r="O1022" s="86"/>
      <c r="P1022" s="208">
        <f>O1022*H1022</f>
        <v>0</v>
      </c>
      <c r="Q1022" s="208">
        <v>0</v>
      </c>
      <c r="R1022" s="208">
        <f>Q1022*H1022</f>
        <v>0</v>
      </c>
      <c r="S1022" s="208">
        <v>0</v>
      </c>
      <c r="T1022" s="209">
        <f>S1022*H1022</f>
        <v>0</v>
      </c>
      <c r="U1022" s="40"/>
      <c r="V1022" s="40"/>
      <c r="W1022" s="40"/>
      <c r="X1022" s="40"/>
      <c r="Y1022" s="40"/>
      <c r="Z1022" s="40"/>
      <c r="AA1022" s="40"/>
      <c r="AB1022" s="40"/>
      <c r="AC1022" s="40"/>
      <c r="AD1022" s="40"/>
      <c r="AE1022" s="40"/>
      <c r="AR1022" s="210" t="s">
        <v>1473</v>
      </c>
      <c r="AT1022" s="210" t="s">
        <v>125</v>
      </c>
      <c r="AU1022" s="210" t="s">
        <v>131</v>
      </c>
      <c r="AY1022" s="19" t="s">
        <v>123</v>
      </c>
      <c r="BE1022" s="211">
        <f>IF(N1022="základní",J1022,0)</f>
        <v>0</v>
      </c>
      <c r="BF1022" s="211">
        <f>IF(N1022="snížená",J1022,0)</f>
        <v>0</v>
      </c>
      <c r="BG1022" s="211">
        <f>IF(N1022="zákl. přenesená",J1022,0)</f>
        <v>0</v>
      </c>
      <c r="BH1022" s="211">
        <f>IF(N1022="sníž. přenesená",J1022,0)</f>
        <v>0</v>
      </c>
      <c r="BI1022" s="211">
        <f>IF(N1022="nulová",J1022,0)</f>
        <v>0</v>
      </c>
      <c r="BJ1022" s="19" t="s">
        <v>131</v>
      </c>
      <c r="BK1022" s="211">
        <f>ROUND(I1022*H1022,2)</f>
        <v>0</v>
      </c>
      <c r="BL1022" s="19" t="s">
        <v>1473</v>
      </c>
      <c r="BM1022" s="210" t="s">
        <v>1490</v>
      </c>
    </row>
    <row r="1023" s="2" customFormat="1">
      <c r="A1023" s="40"/>
      <c r="B1023" s="41"/>
      <c r="C1023" s="42"/>
      <c r="D1023" s="212" t="s">
        <v>133</v>
      </c>
      <c r="E1023" s="42"/>
      <c r="F1023" s="213" t="s">
        <v>1491</v>
      </c>
      <c r="G1023" s="42"/>
      <c r="H1023" s="42"/>
      <c r="I1023" s="214"/>
      <c r="J1023" s="42"/>
      <c r="K1023" s="42"/>
      <c r="L1023" s="46"/>
      <c r="M1023" s="273"/>
      <c r="N1023" s="274"/>
      <c r="O1023" s="275"/>
      <c r="P1023" s="275"/>
      <c r="Q1023" s="275"/>
      <c r="R1023" s="275"/>
      <c r="S1023" s="275"/>
      <c r="T1023" s="276"/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T1023" s="19" t="s">
        <v>133</v>
      </c>
      <c r="AU1023" s="19" t="s">
        <v>131</v>
      </c>
    </row>
    <row r="1024" s="2" customFormat="1" ht="6.96" customHeight="1">
      <c r="A1024" s="40"/>
      <c r="B1024" s="61"/>
      <c r="C1024" s="62"/>
      <c r="D1024" s="62"/>
      <c r="E1024" s="62"/>
      <c r="F1024" s="62"/>
      <c r="G1024" s="62"/>
      <c r="H1024" s="62"/>
      <c r="I1024" s="62"/>
      <c r="J1024" s="62"/>
      <c r="K1024" s="62"/>
      <c r="L1024" s="46"/>
      <c r="M1024" s="40"/>
      <c r="O1024" s="40"/>
      <c r="P1024" s="40"/>
      <c r="Q1024" s="40"/>
      <c r="R1024" s="40"/>
      <c r="S1024" s="40"/>
      <c r="T1024" s="40"/>
      <c r="U1024" s="40"/>
      <c r="V1024" s="40"/>
      <c r="W1024" s="40"/>
      <c r="X1024" s="40"/>
      <c r="Y1024" s="40"/>
      <c r="Z1024" s="40"/>
      <c r="AA1024" s="40"/>
      <c r="AB1024" s="40"/>
      <c r="AC1024" s="40"/>
      <c r="AD1024" s="40"/>
      <c r="AE1024" s="40"/>
    </row>
  </sheetData>
  <sheetProtection sheet="1" autoFilter="0" formatColumns="0" formatRows="0" objects="1" scenarios="1" spinCount="100000" saltValue="lyAOOUP//yrFsRCWLd6NxHUnb/vCz4CM7E/Xkj/A2qXJM0NkJEJjnirja3sQf722JQPkU/7Fxxuo5EmDcKr6jg==" hashValue="P+iq0jDYEN/ODB/JvEU5a9Shut6duJSP3+56dKSNGUpXfs4UlOEKSexfBR3lAQHAZI5Xhp84mp1ViC4n60beuA==" algorithmName="SHA-512" password="80EB"/>
  <autoFilter ref="C96:K1023"/>
  <mergeCells count="6">
    <mergeCell ref="E7:H7"/>
    <mergeCell ref="E16:H16"/>
    <mergeCell ref="E25:H25"/>
    <mergeCell ref="E46:H46"/>
    <mergeCell ref="E89:H89"/>
    <mergeCell ref="L2:V2"/>
  </mergeCells>
  <hyperlinks>
    <hyperlink ref="F101" r:id="rId1" display="https://podminky.urs.cz/item/CS_URS_2023_02/113106123"/>
    <hyperlink ref="F108" r:id="rId2" display="https://podminky.urs.cz/item/CS_URS_2023_02/113107142"/>
    <hyperlink ref="F112" r:id="rId3" display="https://podminky.urs.cz/item/CS_URS_2023_02/113202111"/>
    <hyperlink ref="F114" r:id="rId4" display="https://podminky.urs.cz/item/CS_URS_2023_02/122251101"/>
    <hyperlink ref="F118" r:id="rId5" display="https://podminky.urs.cz/item/CS_URS_2023_02/131213701"/>
    <hyperlink ref="F122" r:id="rId6" display="https://podminky.urs.cz/item/CS_URS_2023_02/133251101"/>
    <hyperlink ref="F126" r:id="rId7" display="https://podminky.urs.cz/item/CS_URS_2023_02/162751117"/>
    <hyperlink ref="F129" r:id="rId8" display="https://podminky.urs.cz/item/CS_URS_2023_02/162751119"/>
    <hyperlink ref="F133" r:id="rId9" display="https://podminky.urs.cz/item/CS_URS_2023_02/171251201"/>
    <hyperlink ref="F135" r:id="rId10" display="https://podminky.urs.cz/item/CS_URS_2023_02/171201231"/>
    <hyperlink ref="F138" r:id="rId11" display="https://podminky.urs.cz/item/CS_URS_2023_02/175111101"/>
    <hyperlink ref="F144" r:id="rId12" display="https://podminky.urs.cz/item/CS_URS_2023_02/181351003"/>
    <hyperlink ref="F149" r:id="rId13" display="https://podminky.urs.cz/item/CS_URS_2023_02/181411131"/>
    <hyperlink ref="F153" r:id="rId14" display="https://podminky.urs.cz/item/CS_URS_2023_02/183403153"/>
    <hyperlink ref="F156" r:id="rId15" display="https://podminky.urs.cz/item/CS_URS_2023_02/275313711"/>
    <hyperlink ref="F164" r:id="rId16" display="https://podminky.urs.cz/item/CS_URS_2022_02/310231055"/>
    <hyperlink ref="F175" r:id="rId17" display="https://podminky.urs.cz/item/CS_URS_2022_02/310236241"/>
    <hyperlink ref="F179" r:id="rId18" display="https://podminky.urs.cz/item/CS_URS_2022_02/342291121"/>
    <hyperlink ref="F182" r:id="rId19" display="https://podminky.urs.cz/item/CS_URS_2022_02/317944323"/>
    <hyperlink ref="F189" r:id="rId20" display="https://podminky.urs.cz/item/CS_URS_2022_02/317234410"/>
    <hyperlink ref="F194" r:id="rId21" display="https://podminky.urs.cz/item/CS_URS_2022_02/346244381"/>
    <hyperlink ref="F200" r:id="rId22" display="https://podminky.urs.cz/item/CS_URS_2023_02/564831011"/>
    <hyperlink ref="F204" r:id="rId23" display="https://podminky.urs.cz/item/CS_URS_2023_02/564861011"/>
    <hyperlink ref="F211" r:id="rId24" display="https://podminky.urs.cz/item/CS_URS_2023_02/573111115"/>
    <hyperlink ref="F215" r:id="rId25" display="https://podminky.urs.cz/item/CS_URS_2023_02/565146101"/>
    <hyperlink ref="F217" r:id="rId26" display="https://podminky.urs.cz/item/CS_URS_2023_02/573211112"/>
    <hyperlink ref="F219" r:id="rId27" display="https://podminky.urs.cz/item/CS_URS_2023_02/577134111"/>
    <hyperlink ref="F221" r:id="rId28" display="https://podminky.urs.cz/item/CS_URS_2023_02/596211111"/>
    <hyperlink ref="F233" r:id="rId29" display="https://podminky.urs.cz/item/CS_URS_2022_02/629991012"/>
    <hyperlink ref="F246" r:id="rId30" display="https://podminky.urs.cz/item/CS_URS_2022_02/619991001"/>
    <hyperlink ref="F250" r:id="rId31" display="https://podminky.urs.cz/item/CS_URS_2022_02/612325302"/>
    <hyperlink ref="F263" r:id="rId32" display="https://podminky.urs.cz/item/CS_URS_2022_02/612325121"/>
    <hyperlink ref="F267" r:id="rId33" display="https://podminky.urs.cz/item/CS_URS_2022_02/612325223"/>
    <hyperlink ref="F271" r:id="rId34" display="https://podminky.urs.cz/item/CS_URS_2022_02/612325225"/>
    <hyperlink ref="F278" r:id="rId35" display="https://podminky.urs.cz/item/CS_URS_2022_02/619995001"/>
    <hyperlink ref="F287" r:id="rId36" display="https://podminky.urs.cz/item/CS_URS_2022_02/629995101"/>
    <hyperlink ref="F319" r:id="rId37" display="https://podminky.urs.cz/item/CS_URS_2022_02/621325102"/>
    <hyperlink ref="F324" r:id="rId38" display="https://podminky.urs.cz/item/CS_URS_2022_02/621131121"/>
    <hyperlink ref="F326" r:id="rId39" display="https://podminky.urs.cz/item/CS_URS_2022_02/621142001"/>
    <hyperlink ref="F328" r:id="rId40" display="https://podminky.urs.cz/item/CS_URS_2022_02/621151001"/>
    <hyperlink ref="F330" r:id="rId41" display="https://podminky.urs.cz/item/CS_URS_2022_02/621531012"/>
    <hyperlink ref="F332" r:id="rId42" display="https://podminky.urs.cz/item/CS_URS_2022_02/622325102"/>
    <hyperlink ref="F362" r:id="rId43" display="https://podminky.urs.cz/item/CS_URS_2022_02/622131121"/>
    <hyperlink ref="F364" r:id="rId44" display="https://podminky.urs.cz/item/CS_URS_2022_02/622211031"/>
    <hyperlink ref="F392" r:id="rId45" display="https://podminky.urs.cz/item/CS_URS_2022_02/622212001"/>
    <hyperlink ref="F418" r:id="rId46" display="https://podminky.urs.cz/item/CS_URS_2022_02/622221031"/>
    <hyperlink ref="F427" r:id="rId47" display="https://podminky.urs.cz/item/CS_URS_2022_02/622251101"/>
    <hyperlink ref="F429" r:id="rId48" display="https://podminky.urs.cz/item/CS_URS_2022_02/622251105"/>
    <hyperlink ref="F431" r:id="rId49" display="https://podminky.urs.cz/item/CS_URS_2022_02/622251211"/>
    <hyperlink ref="F452" r:id="rId50" display="https://podminky.urs.cz/item/CS_URS_2022_02/622142001"/>
    <hyperlink ref="F463" r:id="rId51" display="https://podminky.urs.cz/item/CS_URS_2022_02/622252001"/>
    <hyperlink ref="F468" r:id="rId52" display="https://podminky.urs.cz/item/CS_URS_2022_02/622143003"/>
    <hyperlink ref="F484" r:id="rId53" display="https://podminky.urs.cz/item/CS_URS_2022_02/622143004"/>
    <hyperlink ref="F499" r:id="rId54" display="https://podminky.urs.cz/item/CS_URS_2022_02/622252002"/>
    <hyperlink ref="F514" r:id="rId55" display="https://podminky.urs.cz/item/CS_URS_2022_02/622151021"/>
    <hyperlink ref="F527" r:id="rId56" display="https://podminky.urs.cz/item/CS_URS_2022_02/622511112"/>
    <hyperlink ref="F529" r:id="rId57" display="https://podminky.urs.cz/item/CS_URS_2022_02/622151001"/>
    <hyperlink ref="F551" r:id="rId58" display="https://podminky.urs.cz/item/CS_URS_2022_02/622531012"/>
    <hyperlink ref="F554" r:id="rId59" display="https://podminky.urs.cz/item/CS_URS_2023_02/631311124"/>
    <hyperlink ref="F558" r:id="rId60" display="https://podminky.urs.cz/item/CS_URS_2023_02/631319012"/>
    <hyperlink ref="F563" r:id="rId61" display="https://podminky.urs.cz/item/CS_URS_2023_02/634112114"/>
    <hyperlink ref="F567" r:id="rId62" display="https://podminky.urs.cz/item/CS_URS_2023_02/919735112"/>
    <hyperlink ref="F571" r:id="rId63" display="https://podminky.urs.cz/item/CS_URS_2022_02/952902611"/>
    <hyperlink ref="F579" r:id="rId64" display="https://podminky.urs.cz/item/CS_URS_2022_02/968062375"/>
    <hyperlink ref="F584" r:id="rId65" display="https://podminky.urs.cz/item/CS_URS_2022_02/968062377"/>
    <hyperlink ref="F587" r:id="rId66" display="https://podminky.urs.cz/item/CS_URS_2022_02/968062455"/>
    <hyperlink ref="F590" r:id="rId67" display="https://podminky.urs.cz/item/CS_URS_2022_02/968072456"/>
    <hyperlink ref="F605" r:id="rId68" display="https://podminky.urs.cz/item/CS_URS_2023_02/965042131"/>
    <hyperlink ref="F609" r:id="rId69" display="https://podminky.urs.cz/item/CS_URS_2022_02/971033561"/>
    <hyperlink ref="F615" r:id="rId70" display="https://podminky.urs.cz/item/CS_URS_2022_02/973031325"/>
    <hyperlink ref="F619" r:id="rId71" display="https://podminky.urs.cz/item/CS_URS_2022_02/978013191"/>
    <hyperlink ref="F630" r:id="rId72" display="https://podminky.urs.cz/item/CS_URS_2022_02/978015341"/>
    <hyperlink ref="F666" r:id="rId73" display="https://podminky.urs.cz/item/CS_URS_2023_02/979054451"/>
    <hyperlink ref="F673" r:id="rId74" display="https://podminky.urs.cz/item/CS_URS_2023_02/919121213"/>
    <hyperlink ref="F682" r:id="rId75" display="https://podminky.urs.cz/item/CS_URS_2022_02/941211112"/>
    <hyperlink ref="F685" r:id="rId76" display="https://podminky.urs.cz/item/CS_URS_2022_02/941211211"/>
    <hyperlink ref="F688" r:id="rId77" display="https://podminky.urs.cz/item/CS_URS_2022_02/941211812"/>
    <hyperlink ref="F690" r:id="rId78" display="https://podminky.urs.cz/item/CS_URS_2022_02/944511111"/>
    <hyperlink ref="F692" r:id="rId79" display="https://podminky.urs.cz/item/CS_URS_2022_02/944511211"/>
    <hyperlink ref="F694" r:id="rId80" display="https://podminky.urs.cz/item/CS_URS_2022_02/944511811"/>
    <hyperlink ref="F696" r:id="rId81" display="https://podminky.urs.cz/item/CS_URS_2022_02/949101111"/>
    <hyperlink ref="F700" r:id="rId82" display="https://podminky.urs.cz/item/CS_URS_2022_02/952901111"/>
    <hyperlink ref="F705" r:id="rId83" display="https://podminky.urs.cz/item/CS_URS_2022_02/997002611"/>
    <hyperlink ref="F707" r:id="rId84" display="https://podminky.urs.cz/item/CS_URS_2022_02/997013213"/>
    <hyperlink ref="F709" r:id="rId85" display="https://podminky.urs.cz/item/CS_URS_2022_02/997013501"/>
    <hyperlink ref="F711" r:id="rId86" display="https://podminky.urs.cz/item/CS_URS_2022_02/997013509"/>
    <hyperlink ref="F720" r:id="rId87" display="https://podminky.urs.cz/item/CS_URS_2022_02/997013631"/>
    <hyperlink ref="F722" r:id="rId88" display="https://podminky.urs.cz/item/CS_URS_2022_02/997013804"/>
    <hyperlink ref="F724" r:id="rId89" display="https://podminky.urs.cz/item/CS_URS_2022_02/997013811"/>
    <hyperlink ref="F726" r:id="rId90" display="https://podminky.urs.cz/item/CS_URS_2023_02/997013861"/>
    <hyperlink ref="F728" r:id="rId91" display="https://podminky.urs.cz/item/CS_URS_2023_02/997013862"/>
    <hyperlink ref="F730" r:id="rId92" display="https://podminky.urs.cz/item/CS_URS_2022_02/997013863"/>
    <hyperlink ref="F733" r:id="rId93" display="https://podminky.urs.cz/item/CS_URS_2022_02/998018002"/>
    <hyperlink ref="F737" r:id="rId94" display="https://podminky.urs.cz/item/CS_URS_2022_02/713122111"/>
    <hyperlink ref="F744" r:id="rId95" display="https://podminky.urs.cz/item/CS_URS_2022_02/713122112"/>
    <hyperlink ref="F751" r:id="rId96" display="https://podminky.urs.cz/item/CS_URS_2022_02/713122121"/>
    <hyperlink ref="F755" r:id="rId97" display="https://podminky.urs.cz/item/CS_URS_2022_02/713122122"/>
    <hyperlink ref="F758" r:id="rId98" display="https://podminky.urs.cz/item/CS_URS_2022_02/713122131"/>
    <hyperlink ref="F760" r:id="rId99" display="https://podminky.urs.cz/item/CS_URS_2022_02/713122132"/>
    <hyperlink ref="F762" r:id="rId100" display="https://podminky.urs.cz/item/CS_URS_2022_02/713122141"/>
    <hyperlink ref="F765" r:id="rId101" display="https://podminky.urs.cz/item/CS_URS_2022_02/713111111"/>
    <hyperlink ref="F774" r:id="rId102" display="https://podminky.urs.cz/item/CS_URS_2022_02/998713202"/>
    <hyperlink ref="F777" r:id="rId103" display="https://podminky.urs.cz/item/CS_URS_2022_02/721242804"/>
    <hyperlink ref="F779" r:id="rId104" display="https://podminky.urs.cz/item/CS_URS_2022_02/721242106"/>
    <hyperlink ref="F782" r:id="rId105" display="https://podminky.urs.cz/item/CS_URS_2022_02/998721202"/>
    <hyperlink ref="F790" r:id="rId106" display="https://podminky.urs.cz/item/CS_URS_2022_02/998741202"/>
    <hyperlink ref="F794" r:id="rId107" display="https://podminky.urs.cz/item/CS_URS_2022_02/998742202"/>
    <hyperlink ref="F797" r:id="rId108" display="https://podminky.urs.cz/item/CS_URS_2022_02/762343811"/>
    <hyperlink ref="F803" r:id="rId109" display="https://podminky.urs.cz/item/CS_URS_2022_02/762081150"/>
    <hyperlink ref="F805" r:id="rId110" display="https://podminky.urs.cz/item/CS_URS_2022_02/762341650"/>
    <hyperlink ref="F814" r:id="rId111" display="https://podminky.urs.cz/item/CS_URS_2022_02/762395000"/>
    <hyperlink ref="F816" r:id="rId112" display="https://podminky.urs.cz/item/CS_URS_2022_02/762511274"/>
    <hyperlink ref="F820" r:id="rId113" display="https://podminky.urs.cz/item/CS_URS_2022_02/998762202"/>
    <hyperlink ref="F823" r:id="rId114" display="https://podminky.urs.cz/item/CS_URS_2022_02/764001821"/>
    <hyperlink ref="F827" r:id="rId115" display="https://podminky.urs.cz/item/CS_URS_2022_02/764002851"/>
    <hyperlink ref="F830" r:id="rId116" display="https://podminky.urs.cz/item/CS_URS_2022_02/764002861"/>
    <hyperlink ref="F834" r:id="rId117" display="https://podminky.urs.cz/item/CS_URS_2022_02/764002871"/>
    <hyperlink ref="F838" r:id="rId118" display="https://podminky.urs.cz/item/CS_URS_2022_02/764004821"/>
    <hyperlink ref="F841" r:id="rId119" display="https://podminky.urs.cz/item/CS_URS_2022_02/764004861"/>
    <hyperlink ref="F844" r:id="rId120" display="https://podminky.urs.cz/item/CS_URS_2022_02/764141411"/>
    <hyperlink ref="F848" r:id="rId121" display="https://podminky.urs.cz/item/CS_URS_2022_02/764248404"/>
    <hyperlink ref="F857" r:id="rId122" display="https://podminky.urs.cz/item/CS_URS_2022_02/764543409"/>
    <hyperlink ref="F859" r:id="rId123" display="https://podminky.urs.cz/item/CS_URS_2022_02/764543429"/>
    <hyperlink ref="F862" r:id="rId124" display="https://podminky.urs.cz/item/CS_URS_2022_02/764548424"/>
    <hyperlink ref="F866" r:id="rId125" display="https://podminky.urs.cz/item/CS_URS_2022_02/998764202"/>
    <hyperlink ref="F869" r:id="rId126" display="https://podminky.urs.cz/item/CS_URS_2022_02/766691914"/>
    <hyperlink ref="F871" r:id="rId127" display="https://podminky.urs.cz/item/CS_URS_2022_02/766441812"/>
    <hyperlink ref="F873" r:id="rId128" display="https://podminky.urs.cz/item/CS_URS_2022_02/766441821"/>
    <hyperlink ref="F875" r:id="rId129" display="https://podminky.urs.cz/item/CS_URS_2022_02/766441822"/>
    <hyperlink ref="F877" r:id="rId130" display="https://podminky.urs.cz/item/CS_URS_2022_02/766441823"/>
    <hyperlink ref="F879" r:id="rId131" display="https://podminky.urs.cz/item/CS_URS_2022_02/766622216"/>
    <hyperlink ref="F881" r:id="rId132" display="https://podminky.urs.cz/item/CS_URS_2022_02/766622131"/>
    <hyperlink ref="F889" r:id="rId133" display="https://podminky.urs.cz/item/CS_URS_2022_02/766641163"/>
    <hyperlink ref="F891" r:id="rId134" display="https://podminky.urs.cz/item/CS_URS_2022_02/766660451"/>
    <hyperlink ref="F893" r:id="rId135" display="https://podminky.urs.cz/item/CS_URS_2022_02/766660461"/>
    <hyperlink ref="F895" r:id="rId136" display="https://podminky.urs.cz/item/CS_URS_2022_02/766629214"/>
    <hyperlink ref="F921" r:id="rId137" display="https://podminky.urs.cz/item/CS_URS_2022_02/766694112"/>
    <hyperlink ref="F923" r:id="rId138" display="https://podminky.urs.cz/item/CS_URS_2022_02/766694113"/>
    <hyperlink ref="F930" r:id="rId139" display="https://podminky.urs.cz/item/CS_URS_2022_02/998766202"/>
    <hyperlink ref="F933" r:id="rId140" display="https://podminky.urs.cz/item/CS_URS_2022_02/767112812"/>
    <hyperlink ref="F941" r:id="rId141" display="https://podminky.urs.cz/item/CS_URS_2023_02/767161813"/>
    <hyperlink ref="F945" r:id="rId142" display="https://podminky.urs.cz/item/CS_URS_2022_02/767162811"/>
    <hyperlink ref="F947" r:id="rId143" display="https://podminky.urs.cz/item/CS_URS_2022_02/767661811"/>
    <hyperlink ref="F953" r:id="rId144" display="https://podminky.urs.cz/item/CS_URS_2022_02/767691822"/>
    <hyperlink ref="F959" r:id="rId145" display="https://podminky.urs.cz/item/CS_URS_2022_02/998767202"/>
    <hyperlink ref="F962" r:id="rId146" display="https://podminky.urs.cz/item/CS_URS_2023_02/776121112"/>
    <hyperlink ref="F966" r:id="rId147" display="https://podminky.urs.cz/item/CS_URS_2023_02/776221111"/>
    <hyperlink ref="F970" r:id="rId148" display="https://podminky.urs.cz/item/CS_URS_2023_02/776411111"/>
    <hyperlink ref="F975" r:id="rId149" display="https://podminky.urs.cz/item/CS_URS_2023_02/998776202"/>
    <hyperlink ref="F978" r:id="rId150" display="https://podminky.urs.cz/item/CS_URS_2022_02/783218111"/>
    <hyperlink ref="F985" r:id="rId151" display="https://podminky.urs.cz/item/CS_URS_2022_02/783314203"/>
    <hyperlink ref="F994" r:id="rId152" display="https://podminky.urs.cz/item/CS_URS_2022_02/784181121"/>
    <hyperlink ref="F1013" r:id="rId153" display="https://podminky.urs.cz/item/CS_URS_2022_02/784211101"/>
    <hyperlink ref="F1017" r:id="rId154" display="https://podminky.urs.cz/item/CS_URS_2022_02/030001000"/>
    <hyperlink ref="F1020" r:id="rId155" display="https://podminky.urs.cz/item/CS_URS_2022_02/034002000"/>
    <hyperlink ref="F1023" r:id="rId156" display="https://podminky.urs.cz/item/CS_URS_2022_02/09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7" customFormat="1" ht="45" customHeight="1">
      <c r="B3" s="281"/>
      <c r="C3" s="282" t="s">
        <v>1492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1493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1494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1495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1496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1497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1498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1499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1500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1501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1502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76</v>
      </c>
      <c r="F18" s="288" t="s">
        <v>1503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1504</v>
      </c>
      <c r="F19" s="288" t="s">
        <v>1505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1506</v>
      </c>
      <c r="F20" s="288" t="s">
        <v>1507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1508</v>
      </c>
      <c r="F21" s="288" t="s">
        <v>1509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1510</v>
      </c>
      <c r="F22" s="288" t="s">
        <v>1511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1512</v>
      </c>
      <c r="F23" s="288" t="s">
        <v>1513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1514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1515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1516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1517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1518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1519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1520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1521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1522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109</v>
      </c>
      <c r="F36" s="288"/>
      <c r="G36" s="288" t="s">
        <v>1523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1524</v>
      </c>
      <c r="F37" s="288"/>
      <c r="G37" s="288" t="s">
        <v>1525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53</v>
      </c>
      <c r="F38" s="288"/>
      <c r="G38" s="288" t="s">
        <v>1526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54</v>
      </c>
      <c r="F39" s="288"/>
      <c r="G39" s="288" t="s">
        <v>1527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110</v>
      </c>
      <c r="F40" s="288"/>
      <c r="G40" s="288" t="s">
        <v>1528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111</v>
      </c>
      <c r="F41" s="288"/>
      <c r="G41" s="288" t="s">
        <v>1529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1530</v>
      </c>
      <c r="F42" s="288"/>
      <c r="G42" s="288" t="s">
        <v>1531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1532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1533</v>
      </c>
      <c r="F44" s="288"/>
      <c r="G44" s="288" t="s">
        <v>1534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113</v>
      </c>
      <c r="F45" s="288"/>
      <c r="G45" s="288" t="s">
        <v>1535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1536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1537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1538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1539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1540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1541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1542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1543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1544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1545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1546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1547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1548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1549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1550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1551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1552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1553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1554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1555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1556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1557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1558</v>
      </c>
      <c r="D76" s="306"/>
      <c r="E76" s="306"/>
      <c r="F76" s="306" t="s">
        <v>1559</v>
      </c>
      <c r="G76" s="307"/>
      <c r="H76" s="306" t="s">
        <v>54</v>
      </c>
      <c r="I76" s="306" t="s">
        <v>57</v>
      </c>
      <c r="J76" s="306" t="s">
        <v>1560</v>
      </c>
      <c r="K76" s="305"/>
    </row>
    <row r="77" s="1" customFormat="1" ht="17.25" customHeight="1">
      <c r="B77" s="303"/>
      <c r="C77" s="308" t="s">
        <v>1561</v>
      </c>
      <c r="D77" s="308"/>
      <c r="E77" s="308"/>
      <c r="F77" s="309" t="s">
        <v>1562</v>
      </c>
      <c r="G77" s="310"/>
      <c r="H77" s="308"/>
      <c r="I77" s="308"/>
      <c r="J77" s="308" t="s">
        <v>1563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53</v>
      </c>
      <c r="D79" s="313"/>
      <c r="E79" s="313"/>
      <c r="F79" s="314" t="s">
        <v>1564</v>
      </c>
      <c r="G79" s="315"/>
      <c r="H79" s="291" t="s">
        <v>1565</v>
      </c>
      <c r="I79" s="291" t="s">
        <v>1566</v>
      </c>
      <c r="J79" s="291">
        <v>20</v>
      </c>
      <c r="K79" s="305"/>
    </row>
    <row r="80" s="1" customFormat="1" ht="15" customHeight="1">
      <c r="B80" s="303"/>
      <c r="C80" s="291" t="s">
        <v>1567</v>
      </c>
      <c r="D80" s="291"/>
      <c r="E80" s="291"/>
      <c r="F80" s="314" t="s">
        <v>1564</v>
      </c>
      <c r="G80" s="315"/>
      <c r="H80" s="291" t="s">
        <v>1568</v>
      </c>
      <c r="I80" s="291" t="s">
        <v>1566</v>
      </c>
      <c r="J80" s="291">
        <v>120</v>
      </c>
      <c r="K80" s="305"/>
    </row>
    <row r="81" s="1" customFormat="1" ht="15" customHeight="1">
      <c r="B81" s="316"/>
      <c r="C81" s="291" t="s">
        <v>1569</v>
      </c>
      <c r="D81" s="291"/>
      <c r="E81" s="291"/>
      <c r="F81" s="314" t="s">
        <v>1570</v>
      </c>
      <c r="G81" s="315"/>
      <c r="H81" s="291" t="s">
        <v>1571</v>
      </c>
      <c r="I81" s="291" t="s">
        <v>1566</v>
      </c>
      <c r="J81" s="291">
        <v>50</v>
      </c>
      <c r="K81" s="305"/>
    </row>
    <row r="82" s="1" customFormat="1" ht="15" customHeight="1">
      <c r="B82" s="316"/>
      <c r="C82" s="291" t="s">
        <v>1572</v>
      </c>
      <c r="D82" s="291"/>
      <c r="E82" s="291"/>
      <c r="F82" s="314" t="s">
        <v>1564</v>
      </c>
      <c r="G82" s="315"/>
      <c r="H82" s="291" t="s">
        <v>1573</v>
      </c>
      <c r="I82" s="291" t="s">
        <v>1574</v>
      </c>
      <c r="J82" s="291"/>
      <c r="K82" s="305"/>
    </row>
    <row r="83" s="1" customFormat="1" ht="15" customHeight="1">
      <c r="B83" s="316"/>
      <c r="C83" s="317" t="s">
        <v>1575</v>
      </c>
      <c r="D83" s="317"/>
      <c r="E83" s="317"/>
      <c r="F83" s="318" t="s">
        <v>1570</v>
      </c>
      <c r="G83" s="317"/>
      <c r="H83" s="317" t="s">
        <v>1576</v>
      </c>
      <c r="I83" s="317" t="s">
        <v>1566</v>
      </c>
      <c r="J83" s="317">
        <v>15</v>
      </c>
      <c r="K83" s="305"/>
    </row>
    <row r="84" s="1" customFormat="1" ht="15" customHeight="1">
      <c r="B84" s="316"/>
      <c r="C84" s="317" t="s">
        <v>1577</v>
      </c>
      <c r="D84" s="317"/>
      <c r="E84" s="317"/>
      <c r="F84" s="318" t="s">
        <v>1570</v>
      </c>
      <c r="G84" s="317"/>
      <c r="H84" s="317" t="s">
        <v>1578</v>
      </c>
      <c r="I84" s="317" t="s">
        <v>1566</v>
      </c>
      <c r="J84" s="317">
        <v>15</v>
      </c>
      <c r="K84" s="305"/>
    </row>
    <row r="85" s="1" customFormat="1" ht="15" customHeight="1">
      <c r="B85" s="316"/>
      <c r="C85" s="317" t="s">
        <v>1579</v>
      </c>
      <c r="D85" s="317"/>
      <c r="E85" s="317"/>
      <c r="F85" s="318" t="s">
        <v>1570</v>
      </c>
      <c r="G85" s="317"/>
      <c r="H85" s="317" t="s">
        <v>1580</v>
      </c>
      <c r="I85" s="317" t="s">
        <v>1566</v>
      </c>
      <c r="J85" s="317">
        <v>20</v>
      </c>
      <c r="K85" s="305"/>
    </row>
    <row r="86" s="1" customFormat="1" ht="15" customHeight="1">
      <c r="B86" s="316"/>
      <c r="C86" s="317" t="s">
        <v>1581</v>
      </c>
      <c r="D86" s="317"/>
      <c r="E86" s="317"/>
      <c r="F86" s="318" t="s">
        <v>1570</v>
      </c>
      <c r="G86" s="317"/>
      <c r="H86" s="317" t="s">
        <v>1582</v>
      </c>
      <c r="I86" s="317" t="s">
        <v>1566</v>
      </c>
      <c r="J86" s="317">
        <v>20</v>
      </c>
      <c r="K86" s="305"/>
    </row>
    <row r="87" s="1" customFormat="1" ht="15" customHeight="1">
      <c r="B87" s="316"/>
      <c r="C87" s="291" t="s">
        <v>1583</v>
      </c>
      <c r="D87" s="291"/>
      <c r="E87" s="291"/>
      <c r="F87" s="314" t="s">
        <v>1570</v>
      </c>
      <c r="G87" s="315"/>
      <c r="H87" s="291" t="s">
        <v>1584</v>
      </c>
      <c r="I87" s="291" t="s">
        <v>1566</v>
      </c>
      <c r="J87" s="291">
        <v>50</v>
      </c>
      <c r="K87" s="305"/>
    </row>
    <row r="88" s="1" customFormat="1" ht="15" customHeight="1">
      <c r="B88" s="316"/>
      <c r="C88" s="291" t="s">
        <v>1585</v>
      </c>
      <c r="D88" s="291"/>
      <c r="E88" s="291"/>
      <c r="F88" s="314" t="s">
        <v>1570</v>
      </c>
      <c r="G88" s="315"/>
      <c r="H88" s="291" t="s">
        <v>1586</v>
      </c>
      <c r="I88" s="291" t="s">
        <v>1566</v>
      </c>
      <c r="J88" s="291">
        <v>20</v>
      </c>
      <c r="K88" s="305"/>
    </row>
    <row r="89" s="1" customFormat="1" ht="15" customHeight="1">
      <c r="B89" s="316"/>
      <c r="C89" s="291" t="s">
        <v>1587</v>
      </c>
      <c r="D89" s="291"/>
      <c r="E89" s="291"/>
      <c r="F89" s="314" t="s">
        <v>1570</v>
      </c>
      <c r="G89" s="315"/>
      <c r="H89" s="291" t="s">
        <v>1588</v>
      </c>
      <c r="I89" s="291" t="s">
        <v>1566</v>
      </c>
      <c r="J89" s="291">
        <v>20</v>
      </c>
      <c r="K89" s="305"/>
    </row>
    <row r="90" s="1" customFormat="1" ht="15" customHeight="1">
      <c r="B90" s="316"/>
      <c r="C90" s="291" t="s">
        <v>1589</v>
      </c>
      <c r="D90" s="291"/>
      <c r="E90" s="291"/>
      <c r="F90" s="314" t="s">
        <v>1570</v>
      </c>
      <c r="G90" s="315"/>
      <c r="H90" s="291" t="s">
        <v>1590</v>
      </c>
      <c r="I90" s="291" t="s">
        <v>1566</v>
      </c>
      <c r="J90" s="291">
        <v>50</v>
      </c>
      <c r="K90" s="305"/>
    </row>
    <row r="91" s="1" customFormat="1" ht="15" customHeight="1">
      <c r="B91" s="316"/>
      <c r="C91" s="291" t="s">
        <v>1591</v>
      </c>
      <c r="D91" s="291"/>
      <c r="E91" s="291"/>
      <c r="F91" s="314" t="s">
        <v>1570</v>
      </c>
      <c r="G91" s="315"/>
      <c r="H91" s="291" t="s">
        <v>1591</v>
      </c>
      <c r="I91" s="291" t="s">
        <v>1566</v>
      </c>
      <c r="J91" s="291">
        <v>50</v>
      </c>
      <c r="K91" s="305"/>
    </row>
    <row r="92" s="1" customFormat="1" ht="15" customHeight="1">
      <c r="B92" s="316"/>
      <c r="C92" s="291" t="s">
        <v>1592</v>
      </c>
      <c r="D92" s="291"/>
      <c r="E92" s="291"/>
      <c r="F92" s="314" t="s">
        <v>1570</v>
      </c>
      <c r="G92" s="315"/>
      <c r="H92" s="291" t="s">
        <v>1593</v>
      </c>
      <c r="I92" s="291" t="s">
        <v>1566</v>
      </c>
      <c r="J92" s="291">
        <v>255</v>
      </c>
      <c r="K92" s="305"/>
    </row>
    <row r="93" s="1" customFormat="1" ht="15" customHeight="1">
      <c r="B93" s="316"/>
      <c r="C93" s="291" t="s">
        <v>1594</v>
      </c>
      <c r="D93" s="291"/>
      <c r="E93" s="291"/>
      <c r="F93" s="314" t="s">
        <v>1564</v>
      </c>
      <c r="G93" s="315"/>
      <c r="H93" s="291" t="s">
        <v>1595</v>
      </c>
      <c r="I93" s="291" t="s">
        <v>1596</v>
      </c>
      <c r="J93" s="291"/>
      <c r="K93" s="305"/>
    </row>
    <row r="94" s="1" customFormat="1" ht="15" customHeight="1">
      <c r="B94" s="316"/>
      <c r="C94" s="291" t="s">
        <v>1597</v>
      </c>
      <c r="D94" s="291"/>
      <c r="E94" s="291"/>
      <c r="F94" s="314" t="s">
        <v>1564</v>
      </c>
      <c r="G94" s="315"/>
      <c r="H94" s="291" t="s">
        <v>1598</v>
      </c>
      <c r="I94" s="291" t="s">
        <v>1599</v>
      </c>
      <c r="J94" s="291"/>
      <c r="K94" s="305"/>
    </row>
    <row r="95" s="1" customFormat="1" ht="15" customHeight="1">
      <c r="B95" s="316"/>
      <c r="C95" s="291" t="s">
        <v>1600</v>
      </c>
      <c r="D95" s="291"/>
      <c r="E95" s="291"/>
      <c r="F95" s="314" t="s">
        <v>1564</v>
      </c>
      <c r="G95" s="315"/>
      <c r="H95" s="291" t="s">
        <v>1600</v>
      </c>
      <c r="I95" s="291" t="s">
        <v>1599</v>
      </c>
      <c r="J95" s="291"/>
      <c r="K95" s="305"/>
    </row>
    <row r="96" s="1" customFormat="1" ht="15" customHeight="1">
      <c r="B96" s="316"/>
      <c r="C96" s="291" t="s">
        <v>38</v>
      </c>
      <c r="D96" s="291"/>
      <c r="E96" s="291"/>
      <c r="F96" s="314" t="s">
        <v>1564</v>
      </c>
      <c r="G96" s="315"/>
      <c r="H96" s="291" t="s">
        <v>1601</v>
      </c>
      <c r="I96" s="291" t="s">
        <v>1599</v>
      </c>
      <c r="J96" s="291"/>
      <c r="K96" s="305"/>
    </row>
    <row r="97" s="1" customFormat="1" ht="15" customHeight="1">
      <c r="B97" s="316"/>
      <c r="C97" s="291" t="s">
        <v>48</v>
      </c>
      <c r="D97" s="291"/>
      <c r="E97" s="291"/>
      <c r="F97" s="314" t="s">
        <v>1564</v>
      </c>
      <c r="G97" s="315"/>
      <c r="H97" s="291" t="s">
        <v>1602</v>
      </c>
      <c r="I97" s="291" t="s">
        <v>1599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1603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1558</v>
      </c>
      <c r="D103" s="306"/>
      <c r="E103" s="306"/>
      <c r="F103" s="306" t="s">
        <v>1559</v>
      </c>
      <c r="G103" s="307"/>
      <c r="H103" s="306" t="s">
        <v>54</v>
      </c>
      <c r="I103" s="306" t="s">
        <v>57</v>
      </c>
      <c r="J103" s="306" t="s">
        <v>1560</v>
      </c>
      <c r="K103" s="305"/>
    </row>
    <row r="104" s="1" customFormat="1" ht="17.25" customHeight="1">
      <c r="B104" s="303"/>
      <c r="C104" s="308" t="s">
        <v>1561</v>
      </c>
      <c r="D104" s="308"/>
      <c r="E104" s="308"/>
      <c r="F104" s="309" t="s">
        <v>1562</v>
      </c>
      <c r="G104" s="310"/>
      <c r="H104" s="308"/>
      <c r="I104" s="308"/>
      <c r="J104" s="308" t="s">
        <v>1563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53</v>
      </c>
      <c r="D106" s="313"/>
      <c r="E106" s="313"/>
      <c r="F106" s="314" t="s">
        <v>1564</v>
      </c>
      <c r="G106" s="291"/>
      <c r="H106" s="291" t="s">
        <v>1604</v>
      </c>
      <c r="I106" s="291" t="s">
        <v>1566</v>
      </c>
      <c r="J106" s="291">
        <v>20</v>
      </c>
      <c r="K106" s="305"/>
    </row>
    <row r="107" s="1" customFormat="1" ht="15" customHeight="1">
      <c r="B107" s="303"/>
      <c r="C107" s="291" t="s">
        <v>1567</v>
      </c>
      <c r="D107" s="291"/>
      <c r="E107" s="291"/>
      <c r="F107" s="314" t="s">
        <v>1564</v>
      </c>
      <c r="G107" s="291"/>
      <c r="H107" s="291" t="s">
        <v>1604</v>
      </c>
      <c r="I107" s="291" t="s">
        <v>1566</v>
      </c>
      <c r="J107" s="291">
        <v>120</v>
      </c>
      <c r="K107" s="305"/>
    </row>
    <row r="108" s="1" customFormat="1" ht="15" customHeight="1">
      <c r="B108" s="316"/>
      <c r="C108" s="291" t="s">
        <v>1569</v>
      </c>
      <c r="D108" s="291"/>
      <c r="E108" s="291"/>
      <c r="F108" s="314" t="s">
        <v>1570</v>
      </c>
      <c r="G108" s="291"/>
      <c r="H108" s="291" t="s">
        <v>1604</v>
      </c>
      <c r="I108" s="291" t="s">
        <v>1566</v>
      </c>
      <c r="J108" s="291">
        <v>50</v>
      </c>
      <c r="K108" s="305"/>
    </row>
    <row r="109" s="1" customFormat="1" ht="15" customHeight="1">
      <c r="B109" s="316"/>
      <c r="C109" s="291" t="s">
        <v>1572</v>
      </c>
      <c r="D109" s="291"/>
      <c r="E109" s="291"/>
      <c r="F109" s="314" t="s">
        <v>1564</v>
      </c>
      <c r="G109" s="291"/>
      <c r="H109" s="291" t="s">
        <v>1604</v>
      </c>
      <c r="I109" s="291" t="s">
        <v>1574</v>
      </c>
      <c r="J109" s="291"/>
      <c r="K109" s="305"/>
    </row>
    <row r="110" s="1" customFormat="1" ht="15" customHeight="1">
      <c r="B110" s="316"/>
      <c r="C110" s="291" t="s">
        <v>1583</v>
      </c>
      <c r="D110" s="291"/>
      <c r="E110" s="291"/>
      <c r="F110" s="314" t="s">
        <v>1570</v>
      </c>
      <c r="G110" s="291"/>
      <c r="H110" s="291" t="s">
        <v>1604</v>
      </c>
      <c r="I110" s="291" t="s">
        <v>1566</v>
      </c>
      <c r="J110" s="291">
        <v>50</v>
      </c>
      <c r="K110" s="305"/>
    </row>
    <row r="111" s="1" customFormat="1" ht="15" customHeight="1">
      <c r="B111" s="316"/>
      <c r="C111" s="291" t="s">
        <v>1591</v>
      </c>
      <c r="D111" s="291"/>
      <c r="E111" s="291"/>
      <c r="F111" s="314" t="s">
        <v>1570</v>
      </c>
      <c r="G111" s="291"/>
      <c r="H111" s="291" t="s">
        <v>1604</v>
      </c>
      <c r="I111" s="291" t="s">
        <v>1566</v>
      </c>
      <c r="J111" s="291">
        <v>50</v>
      </c>
      <c r="K111" s="305"/>
    </row>
    <row r="112" s="1" customFormat="1" ht="15" customHeight="1">
      <c r="B112" s="316"/>
      <c r="C112" s="291" t="s">
        <v>1589</v>
      </c>
      <c r="D112" s="291"/>
      <c r="E112" s="291"/>
      <c r="F112" s="314" t="s">
        <v>1570</v>
      </c>
      <c r="G112" s="291"/>
      <c r="H112" s="291" t="s">
        <v>1604</v>
      </c>
      <c r="I112" s="291" t="s">
        <v>1566</v>
      </c>
      <c r="J112" s="291">
        <v>50</v>
      </c>
      <c r="K112" s="305"/>
    </row>
    <row r="113" s="1" customFormat="1" ht="15" customHeight="1">
      <c r="B113" s="316"/>
      <c r="C113" s="291" t="s">
        <v>53</v>
      </c>
      <c r="D113" s="291"/>
      <c r="E113" s="291"/>
      <c r="F113" s="314" t="s">
        <v>1564</v>
      </c>
      <c r="G113" s="291"/>
      <c r="H113" s="291" t="s">
        <v>1605</v>
      </c>
      <c r="I113" s="291" t="s">
        <v>1566</v>
      </c>
      <c r="J113" s="291">
        <v>20</v>
      </c>
      <c r="K113" s="305"/>
    </row>
    <row r="114" s="1" customFormat="1" ht="15" customHeight="1">
      <c r="B114" s="316"/>
      <c r="C114" s="291" t="s">
        <v>1606</v>
      </c>
      <c r="D114" s="291"/>
      <c r="E114" s="291"/>
      <c r="F114" s="314" t="s">
        <v>1564</v>
      </c>
      <c r="G114" s="291"/>
      <c r="H114" s="291" t="s">
        <v>1607</v>
      </c>
      <c r="I114" s="291" t="s">
        <v>1566</v>
      </c>
      <c r="J114" s="291">
        <v>120</v>
      </c>
      <c r="K114" s="305"/>
    </row>
    <row r="115" s="1" customFormat="1" ht="15" customHeight="1">
      <c r="B115" s="316"/>
      <c r="C115" s="291" t="s">
        <v>38</v>
      </c>
      <c r="D115" s="291"/>
      <c r="E115" s="291"/>
      <c r="F115" s="314" t="s">
        <v>1564</v>
      </c>
      <c r="G115" s="291"/>
      <c r="H115" s="291" t="s">
        <v>1608</v>
      </c>
      <c r="I115" s="291" t="s">
        <v>1599</v>
      </c>
      <c r="J115" s="291"/>
      <c r="K115" s="305"/>
    </row>
    <row r="116" s="1" customFormat="1" ht="15" customHeight="1">
      <c r="B116" s="316"/>
      <c r="C116" s="291" t="s">
        <v>48</v>
      </c>
      <c r="D116" s="291"/>
      <c r="E116" s="291"/>
      <c r="F116" s="314" t="s">
        <v>1564</v>
      </c>
      <c r="G116" s="291"/>
      <c r="H116" s="291" t="s">
        <v>1609</v>
      </c>
      <c r="I116" s="291" t="s">
        <v>1599</v>
      </c>
      <c r="J116" s="291"/>
      <c r="K116" s="305"/>
    </row>
    <row r="117" s="1" customFormat="1" ht="15" customHeight="1">
      <c r="B117" s="316"/>
      <c r="C117" s="291" t="s">
        <v>57</v>
      </c>
      <c r="D117" s="291"/>
      <c r="E117" s="291"/>
      <c r="F117" s="314" t="s">
        <v>1564</v>
      </c>
      <c r="G117" s="291"/>
      <c r="H117" s="291" t="s">
        <v>1610</v>
      </c>
      <c r="I117" s="291" t="s">
        <v>1611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1612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1558</v>
      </c>
      <c r="D123" s="306"/>
      <c r="E123" s="306"/>
      <c r="F123" s="306" t="s">
        <v>1559</v>
      </c>
      <c r="G123" s="307"/>
      <c r="H123" s="306" t="s">
        <v>54</v>
      </c>
      <c r="I123" s="306" t="s">
        <v>57</v>
      </c>
      <c r="J123" s="306" t="s">
        <v>1560</v>
      </c>
      <c r="K123" s="335"/>
    </row>
    <row r="124" s="1" customFormat="1" ht="17.25" customHeight="1">
      <c r="B124" s="334"/>
      <c r="C124" s="308" t="s">
        <v>1561</v>
      </c>
      <c r="D124" s="308"/>
      <c r="E124" s="308"/>
      <c r="F124" s="309" t="s">
        <v>1562</v>
      </c>
      <c r="G124" s="310"/>
      <c r="H124" s="308"/>
      <c r="I124" s="308"/>
      <c r="J124" s="308" t="s">
        <v>1563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1567</v>
      </c>
      <c r="D126" s="313"/>
      <c r="E126" s="313"/>
      <c r="F126" s="314" t="s">
        <v>1564</v>
      </c>
      <c r="G126" s="291"/>
      <c r="H126" s="291" t="s">
        <v>1604</v>
      </c>
      <c r="I126" s="291" t="s">
        <v>1566</v>
      </c>
      <c r="J126" s="291">
        <v>120</v>
      </c>
      <c r="K126" s="339"/>
    </row>
    <row r="127" s="1" customFormat="1" ht="15" customHeight="1">
      <c r="B127" s="336"/>
      <c r="C127" s="291" t="s">
        <v>1613</v>
      </c>
      <c r="D127" s="291"/>
      <c r="E127" s="291"/>
      <c r="F127" s="314" t="s">
        <v>1564</v>
      </c>
      <c r="G127" s="291"/>
      <c r="H127" s="291" t="s">
        <v>1614</v>
      </c>
      <c r="I127" s="291" t="s">
        <v>1566</v>
      </c>
      <c r="J127" s="291" t="s">
        <v>1615</v>
      </c>
      <c r="K127" s="339"/>
    </row>
    <row r="128" s="1" customFormat="1" ht="15" customHeight="1">
      <c r="B128" s="336"/>
      <c r="C128" s="291" t="s">
        <v>1512</v>
      </c>
      <c r="D128" s="291"/>
      <c r="E128" s="291"/>
      <c r="F128" s="314" t="s">
        <v>1564</v>
      </c>
      <c r="G128" s="291"/>
      <c r="H128" s="291" t="s">
        <v>1616</v>
      </c>
      <c r="I128" s="291" t="s">
        <v>1566</v>
      </c>
      <c r="J128" s="291" t="s">
        <v>1615</v>
      </c>
      <c r="K128" s="339"/>
    </row>
    <row r="129" s="1" customFormat="1" ht="15" customHeight="1">
      <c r="B129" s="336"/>
      <c r="C129" s="291" t="s">
        <v>1575</v>
      </c>
      <c r="D129" s="291"/>
      <c r="E129" s="291"/>
      <c r="F129" s="314" t="s">
        <v>1570</v>
      </c>
      <c r="G129" s="291"/>
      <c r="H129" s="291" t="s">
        <v>1576</v>
      </c>
      <c r="I129" s="291" t="s">
        <v>1566</v>
      </c>
      <c r="J129" s="291">
        <v>15</v>
      </c>
      <c r="K129" s="339"/>
    </row>
    <row r="130" s="1" customFormat="1" ht="15" customHeight="1">
      <c r="B130" s="336"/>
      <c r="C130" s="317" t="s">
        <v>1577</v>
      </c>
      <c r="D130" s="317"/>
      <c r="E130" s="317"/>
      <c r="F130" s="318" t="s">
        <v>1570</v>
      </c>
      <c r="G130" s="317"/>
      <c r="H130" s="317" t="s">
        <v>1578</v>
      </c>
      <c r="I130" s="317" t="s">
        <v>1566</v>
      </c>
      <c r="J130" s="317">
        <v>15</v>
      </c>
      <c r="K130" s="339"/>
    </row>
    <row r="131" s="1" customFormat="1" ht="15" customHeight="1">
      <c r="B131" s="336"/>
      <c r="C131" s="317" t="s">
        <v>1579</v>
      </c>
      <c r="D131" s="317"/>
      <c r="E131" s="317"/>
      <c r="F131" s="318" t="s">
        <v>1570</v>
      </c>
      <c r="G131" s="317"/>
      <c r="H131" s="317" t="s">
        <v>1580</v>
      </c>
      <c r="I131" s="317" t="s">
        <v>1566</v>
      </c>
      <c r="J131" s="317">
        <v>20</v>
      </c>
      <c r="K131" s="339"/>
    </row>
    <row r="132" s="1" customFormat="1" ht="15" customHeight="1">
      <c r="B132" s="336"/>
      <c r="C132" s="317" t="s">
        <v>1581</v>
      </c>
      <c r="D132" s="317"/>
      <c r="E132" s="317"/>
      <c r="F132" s="318" t="s">
        <v>1570</v>
      </c>
      <c r="G132" s="317"/>
      <c r="H132" s="317" t="s">
        <v>1582</v>
      </c>
      <c r="I132" s="317" t="s">
        <v>1566</v>
      </c>
      <c r="J132" s="317">
        <v>20</v>
      </c>
      <c r="K132" s="339"/>
    </row>
    <row r="133" s="1" customFormat="1" ht="15" customHeight="1">
      <c r="B133" s="336"/>
      <c r="C133" s="291" t="s">
        <v>1569</v>
      </c>
      <c r="D133" s="291"/>
      <c r="E133" s="291"/>
      <c r="F133" s="314" t="s">
        <v>1570</v>
      </c>
      <c r="G133" s="291"/>
      <c r="H133" s="291" t="s">
        <v>1604</v>
      </c>
      <c r="I133" s="291" t="s">
        <v>1566</v>
      </c>
      <c r="J133" s="291">
        <v>50</v>
      </c>
      <c r="K133" s="339"/>
    </row>
    <row r="134" s="1" customFormat="1" ht="15" customHeight="1">
      <c r="B134" s="336"/>
      <c r="C134" s="291" t="s">
        <v>1583</v>
      </c>
      <c r="D134" s="291"/>
      <c r="E134" s="291"/>
      <c r="F134" s="314" t="s">
        <v>1570</v>
      </c>
      <c r="G134" s="291"/>
      <c r="H134" s="291" t="s">
        <v>1604</v>
      </c>
      <c r="I134" s="291" t="s">
        <v>1566</v>
      </c>
      <c r="J134" s="291">
        <v>50</v>
      </c>
      <c r="K134" s="339"/>
    </row>
    <row r="135" s="1" customFormat="1" ht="15" customHeight="1">
      <c r="B135" s="336"/>
      <c r="C135" s="291" t="s">
        <v>1589</v>
      </c>
      <c r="D135" s="291"/>
      <c r="E135" s="291"/>
      <c r="F135" s="314" t="s">
        <v>1570</v>
      </c>
      <c r="G135" s="291"/>
      <c r="H135" s="291" t="s">
        <v>1604</v>
      </c>
      <c r="I135" s="291" t="s">
        <v>1566</v>
      </c>
      <c r="J135" s="291">
        <v>50</v>
      </c>
      <c r="K135" s="339"/>
    </row>
    <row r="136" s="1" customFormat="1" ht="15" customHeight="1">
      <c r="B136" s="336"/>
      <c r="C136" s="291" t="s">
        <v>1591</v>
      </c>
      <c r="D136" s="291"/>
      <c r="E136" s="291"/>
      <c r="F136" s="314" t="s">
        <v>1570</v>
      </c>
      <c r="G136" s="291"/>
      <c r="H136" s="291" t="s">
        <v>1604</v>
      </c>
      <c r="I136" s="291" t="s">
        <v>1566</v>
      </c>
      <c r="J136" s="291">
        <v>50</v>
      </c>
      <c r="K136" s="339"/>
    </row>
    <row r="137" s="1" customFormat="1" ht="15" customHeight="1">
      <c r="B137" s="336"/>
      <c r="C137" s="291" t="s">
        <v>1592</v>
      </c>
      <c r="D137" s="291"/>
      <c r="E137" s="291"/>
      <c r="F137" s="314" t="s">
        <v>1570</v>
      </c>
      <c r="G137" s="291"/>
      <c r="H137" s="291" t="s">
        <v>1617</v>
      </c>
      <c r="I137" s="291" t="s">
        <v>1566</v>
      </c>
      <c r="J137" s="291">
        <v>255</v>
      </c>
      <c r="K137" s="339"/>
    </row>
    <row r="138" s="1" customFormat="1" ht="15" customHeight="1">
      <c r="B138" s="336"/>
      <c r="C138" s="291" t="s">
        <v>1594</v>
      </c>
      <c r="D138" s="291"/>
      <c r="E138" s="291"/>
      <c r="F138" s="314" t="s">
        <v>1564</v>
      </c>
      <c r="G138" s="291"/>
      <c r="H138" s="291" t="s">
        <v>1618</v>
      </c>
      <c r="I138" s="291" t="s">
        <v>1596</v>
      </c>
      <c r="J138" s="291"/>
      <c r="K138" s="339"/>
    </row>
    <row r="139" s="1" customFormat="1" ht="15" customHeight="1">
      <c r="B139" s="336"/>
      <c r="C139" s="291" t="s">
        <v>1597</v>
      </c>
      <c r="D139" s="291"/>
      <c r="E139" s="291"/>
      <c r="F139" s="314" t="s">
        <v>1564</v>
      </c>
      <c r="G139" s="291"/>
      <c r="H139" s="291" t="s">
        <v>1619</v>
      </c>
      <c r="I139" s="291" t="s">
        <v>1599</v>
      </c>
      <c r="J139" s="291"/>
      <c r="K139" s="339"/>
    </row>
    <row r="140" s="1" customFormat="1" ht="15" customHeight="1">
      <c r="B140" s="336"/>
      <c r="C140" s="291" t="s">
        <v>1600</v>
      </c>
      <c r="D140" s="291"/>
      <c r="E140" s="291"/>
      <c r="F140" s="314" t="s">
        <v>1564</v>
      </c>
      <c r="G140" s="291"/>
      <c r="H140" s="291" t="s">
        <v>1600</v>
      </c>
      <c r="I140" s="291" t="s">
        <v>1599</v>
      </c>
      <c r="J140" s="291"/>
      <c r="K140" s="339"/>
    </row>
    <row r="141" s="1" customFormat="1" ht="15" customHeight="1">
      <c r="B141" s="336"/>
      <c r="C141" s="291" t="s">
        <v>38</v>
      </c>
      <c r="D141" s="291"/>
      <c r="E141" s="291"/>
      <c r="F141" s="314" t="s">
        <v>1564</v>
      </c>
      <c r="G141" s="291"/>
      <c r="H141" s="291" t="s">
        <v>1620</v>
      </c>
      <c r="I141" s="291" t="s">
        <v>1599</v>
      </c>
      <c r="J141" s="291"/>
      <c r="K141" s="339"/>
    </row>
    <row r="142" s="1" customFormat="1" ht="15" customHeight="1">
      <c r="B142" s="336"/>
      <c r="C142" s="291" t="s">
        <v>1621</v>
      </c>
      <c r="D142" s="291"/>
      <c r="E142" s="291"/>
      <c r="F142" s="314" t="s">
        <v>1564</v>
      </c>
      <c r="G142" s="291"/>
      <c r="H142" s="291" t="s">
        <v>1622</v>
      </c>
      <c r="I142" s="291" t="s">
        <v>1599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1623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1558</v>
      </c>
      <c r="D148" s="306"/>
      <c r="E148" s="306"/>
      <c r="F148" s="306" t="s">
        <v>1559</v>
      </c>
      <c r="G148" s="307"/>
      <c r="H148" s="306" t="s">
        <v>54</v>
      </c>
      <c r="I148" s="306" t="s">
        <v>57</v>
      </c>
      <c r="J148" s="306" t="s">
        <v>1560</v>
      </c>
      <c r="K148" s="305"/>
    </row>
    <row r="149" s="1" customFormat="1" ht="17.25" customHeight="1">
      <c r="B149" s="303"/>
      <c r="C149" s="308" t="s">
        <v>1561</v>
      </c>
      <c r="D149" s="308"/>
      <c r="E149" s="308"/>
      <c r="F149" s="309" t="s">
        <v>1562</v>
      </c>
      <c r="G149" s="310"/>
      <c r="H149" s="308"/>
      <c r="I149" s="308"/>
      <c r="J149" s="308" t="s">
        <v>1563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1567</v>
      </c>
      <c r="D151" s="291"/>
      <c r="E151" s="291"/>
      <c r="F151" s="344" t="s">
        <v>1564</v>
      </c>
      <c r="G151" s="291"/>
      <c r="H151" s="343" t="s">
        <v>1604</v>
      </c>
      <c r="I151" s="343" t="s">
        <v>1566</v>
      </c>
      <c r="J151" s="343">
        <v>120</v>
      </c>
      <c r="K151" s="339"/>
    </row>
    <row r="152" s="1" customFormat="1" ht="15" customHeight="1">
      <c r="B152" s="316"/>
      <c r="C152" s="343" t="s">
        <v>1613</v>
      </c>
      <c r="D152" s="291"/>
      <c r="E152" s="291"/>
      <c r="F152" s="344" t="s">
        <v>1564</v>
      </c>
      <c r="G152" s="291"/>
      <c r="H152" s="343" t="s">
        <v>1624</v>
      </c>
      <c r="I152" s="343" t="s">
        <v>1566</v>
      </c>
      <c r="J152" s="343" t="s">
        <v>1615</v>
      </c>
      <c r="K152" s="339"/>
    </row>
    <row r="153" s="1" customFormat="1" ht="15" customHeight="1">
      <c r="B153" s="316"/>
      <c r="C153" s="343" t="s">
        <v>1512</v>
      </c>
      <c r="D153" s="291"/>
      <c r="E153" s="291"/>
      <c r="F153" s="344" t="s">
        <v>1564</v>
      </c>
      <c r="G153" s="291"/>
      <c r="H153" s="343" t="s">
        <v>1625</v>
      </c>
      <c r="I153" s="343" t="s">
        <v>1566</v>
      </c>
      <c r="J153" s="343" t="s">
        <v>1615</v>
      </c>
      <c r="K153" s="339"/>
    </row>
    <row r="154" s="1" customFormat="1" ht="15" customHeight="1">
      <c r="B154" s="316"/>
      <c r="C154" s="343" t="s">
        <v>1569</v>
      </c>
      <c r="D154" s="291"/>
      <c r="E154" s="291"/>
      <c r="F154" s="344" t="s">
        <v>1570</v>
      </c>
      <c r="G154" s="291"/>
      <c r="H154" s="343" t="s">
        <v>1604</v>
      </c>
      <c r="I154" s="343" t="s">
        <v>1566</v>
      </c>
      <c r="J154" s="343">
        <v>50</v>
      </c>
      <c r="K154" s="339"/>
    </row>
    <row r="155" s="1" customFormat="1" ht="15" customHeight="1">
      <c r="B155" s="316"/>
      <c r="C155" s="343" t="s">
        <v>1572</v>
      </c>
      <c r="D155" s="291"/>
      <c r="E155" s="291"/>
      <c r="F155" s="344" t="s">
        <v>1564</v>
      </c>
      <c r="G155" s="291"/>
      <c r="H155" s="343" t="s">
        <v>1604</v>
      </c>
      <c r="I155" s="343" t="s">
        <v>1574</v>
      </c>
      <c r="J155" s="343"/>
      <c r="K155" s="339"/>
    </row>
    <row r="156" s="1" customFormat="1" ht="15" customHeight="1">
      <c r="B156" s="316"/>
      <c r="C156" s="343" t="s">
        <v>1583</v>
      </c>
      <c r="D156" s="291"/>
      <c r="E156" s="291"/>
      <c r="F156" s="344" t="s">
        <v>1570</v>
      </c>
      <c r="G156" s="291"/>
      <c r="H156" s="343" t="s">
        <v>1604</v>
      </c>
      <c r="I156" s="343" t="s">
        <v>1566</v>
      </c>
      <c r="J156" s="343">
        <v>50</v>
      </c>
      <c r="K156" s="339"/>
    </row>
    <row r="157" s="1" customFormat="1" ht="15" customHeight="1">
      <c r="B157" s="316"/>
      <c r="C157" s="343" t="s">
        <v>1591</v>
      </c>
      <c r="D157" s="291"/>
      <c r="E157" s="291"/>
      <c r="F157" s="344" t="s">
        <v>1570</v>
      </c>
      <c r="G157" s="291"/>
      <c r="H157" s="343" t="s">
        <v>1604</v>
      </c>
      <c r="I157" s="343" t="s">
        <v>1566</v>
      </c>
      <c r="J157" s="343">
        <v>50</v>
      </c>
      <c r="K157" s="339"/>
    </row>
    <row r="158" s="1" customFormat="1" ht="15" customHeight="1">
      <c r="B158" s="316"/>
      <c r="C158" s="343" t="s">
        <v>1589</v>
      </c>
      <c r="D158" s="291"/>
      <c r="E158" s="291"/>
      <c r="F158" s="344" t="s">
        <v>1570</v>
      </c>
      <c r="G158" s="291"/>
      <c r="H158" s="343" t="s">
        <v>1604</v>
      </c>
      <c r="I158" s="343" t="s">
        <v>1566</v>
      </c>
      <c r="J158" s="343">
        <v>50</v>
      </c>
      <c r="K158" s="339"/>
    </row>
    <row r="159" s="1" customFormat="1" ht="15" customHeight="1">
      <c r="B159" s="316"/>
      <c r="C159" s="343" t="s">
        <v>81</v>
      </c>
      <c r="D159" s="291"/>
      <c r="E159" s="291"/>
      <c r="F159" s="344" t="s">
        <v>1564</v>
      </c>
      <c r="G159" s="291"/>
      <c r="H159" s="343" t="s">
        <v>1626</v>
      </c>
      <c r="I159" s="343" t="s">
        <v>1566</v>
      </c>
      <c r="J159" s="343" t="s">
        <v>1627</v>
      </c>
      <c r="K159" s="339"/>
    </row>
    <row r="160" s="1" customFormat="1" ht="15" customHeight="1">
      <c r="B160" s="316"/>
      <c r="C160" s="343" t="s">
        <v>1628</v>
      </c>
      <c r="D160" s="291"/>
      <c r="E160" s="291"/>
      <c r="F160" s="344" t="s">
        <v>1564</v>
      </c>
      <c r="G160" s="291"/>
      <c r="H160" s="343" t="s">
        <v>1629</v>
      </c>
      <c r="I160" s="343" t="s">
        <v>1599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1630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1558</v>
      </c>
      <c r="D166" s="306"/>
      <c r="E166" s="306"/>
      <c r="F166" s="306" t="s">
        <v>1559</v>
      </c>
      <c r="G166" s="348"/>
      <c r="H166" s="349" t="s">
        <v>54</v>
      </c>
      <c r="I166" s="349" t="s">
        <v>57</v>
      </c>
      <c r="J166" s="306" t="s">
        <v>1560</v>
      </c>
      <c r="K166" s="283"/>
    </row>
    <row r="167" s="1" customFormat="1" ht="17.25" customHeight="1">
      <c r="B167" s="284"/>
      <c r="C167" s="308" t="s">
        <v>1561</v>
      </c>
      <c r="D167" s="308"/>
      <c r="E167" s="308"/>
      <c r="F167" s="309" t="s">
        <v>1562</v>
      </c>
      <c r="G167" s="350"/>
      <c r="H167" s="351"/>
      <c r="I167" s="351"/>
      <c r="J167" s="308" t="s">
        <v>1563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1567</v>
      </c>
      <c r="D169" s="291"/>
      <c r="E169" s="291"/>
      <c r="F169" s="314" t="s">
        <v>1564</v>
      </c>
      <c r="G169" s="291"/>
      <c r="H169" s="291" t="s">
        <v>1604</v>
      </c>
      <c r="I169" s="291" t="s">
        <v>1566</v>
      </c>
      <c r="J169" s="291">
        <v>120</v>
      </c>
      <c r="K169" s="339"/>
    </row>
    <row r="170" s="1" customFormat="1" ht="15" customHeight="1">
      <c r="B170" s="316"/>
      <c r="C170" s="291" t="s">
        <v>1613</v>
      </c>
      <c r="D170" s="291"/>
      <c r="E170" s="291"/>
      <c r="F170" s="314" t="s">
        <v>1564</v>
      </c>
      <c r="G170" s="291"/>
      <c r="H170" s="291" t="s">
        <v>1614</v>
      </c>
      <c r="I170" s="291" t="s">
        <v>1566</v>
      </c>
      <c r="J170" s="291" t="s">
        <v>1615</v>
      </c>
      <c r="K170" s="339"/>
    </row>
    <row r="171" s="1" customFormat="1" ht="15" customHeight="1">
      <c r="B171" s="316"/>
      <c r="C171" s="291" t="s">
        <v>1512</v>
      </c>
      <c r="D171" s="291"/>
      <c r="E171" s="291"/>
      <c r="F171" s="314" t="s">
        <v>1564</v>
      </c>
      <c r="G171" s="291"/>
      <c r="H171" s="291" t="s">
        <v>1631</v>
      </c>
      <c r="I171" s="291" t="s">
        <v>1566</v>
      </c>
      <c r="J171" s="291" t="s">
        <v>1615</v>
      </c>
      <c r="K171" s="339"/>
    </row>
    <row r="172" s="1" customFormat="1" ht="15" customHeight="1">
      <c r="B172" s="316"/>
      <c r="C172" s="291" t="s">
        <v>1569</v>
      </c>
      <c r="D172" s="291"/>
      <c r="E172" s="291"/>
      <c r="F172" s="314" t="s">
        <v>1570</v>
      </c>
      <c r="G172" s="291"/>
      <c r="H172" s="291" t="s">
        <v>1631</v>
      </c>
      <c r="I172" s="291" t="s">
        <v>1566</v>
      </c>
      <c r="J172" s="291">
        <v>50</v>
      </c>
      <c r="K172" s="339"/>
    </row>
    <row r="173" s="1" customFormat="1" ht="15" customHeight="1">
      <c r="B173" s="316"/>
      <c r="C173" s="291" t="s">
        <v>1572</v>
      </c>
      <c r="D173" s="291"/>
      <c r="E173" s="291"/>
      <c r="F173" s="314" t="s">
        <v>1564</v>
      </c>
      <c r="G173" s="291"/>
      <c r="H173" s="291" t="s">
        <v>1631</v>
      </c>
      <c r="I173" s="291" t="s">
        <v>1574</v>
      </c>
      <c r="J173" s="291"/>
      <c r="K173" s="339"/>
    </row>
    <row r="174" s="1" customFormat="1" ht="15" customHeight="1">
      <c r="B174" s="316"/>
      <c r="C174" s="291" t="s">
        <v>1583</v>
      </c>
      <c r="D174" s="291"/>
      <c r="E174" s="291"/>
      <c r="F174" s="314" t="s">
        <v>1570</v>
      </c>
      <c r="G174" s="291"/>
      <c r="H174" s="291" t="s">
        <v>1631</v>
      </c>
      <c r="I174" s="291" t="s">
        <v>1566</v>
      </c>
      <c r="J174" s="291">
        <v>50</v>
      </c>
      <c r="K174" s="339"/>
    </row>
    <row r="175" s="1" customFormat="1" ht="15" customHeight="1">
      <c r="B175" s="316"/>
      <c r="C175" s="291" t="s">
        <v>1591</v>
      </c>
      <c r="D175" s="291"/>
      <c r="E175" s="291"/>
      <c r="F175" s="314" t="s">
        <v>1570</v>
      </c>
      <c r="G175" s="291"/>
      <c r="H175" s="291" t="s">
        <v>1631</v>
      </c>
      <c r="I175" s="291" t="s">
        <v>1566</v>
      </c>
      <c r="J175" s="291">
        <v>50</v>
      </c>
      <c r="K175" s="339"/>
    </row>
    <row r="176" s="1" customFormat="1" ht="15" customHeight="1">
      <c r="B176" s="316"/>
      <c r="C176" s="291" t="s">
        <v>1589</v>
      </c>
      <c r="D176" s="291"/>
      <c r="E176" s="291"/>
      <c r="F176" s="314" t="s">
        <v>1570</v>
      </c>
      <c r="G176" s="291"/>
      <c r="H176" s="291" t="s">
        <v>1631</v>
      </c>
      <c r="I176" s="291" t="s">
        <v>1566</v>
      </c>
      <c r="J176" s="291">
        <v>50</v>
      </c>
      <c r="K176" s="339"/>
    </row>
    <row r="177" s="1" customFormat="1" ht="15" customHeight="1">
      <c r="B177" s="316"/>
      <c r="C177" s="291" t="s">
        <v>109</v>
      </c>
      <c r="D177" s="291"/>
      <c r="E177" s="291"/>
      <c r="F177" s="314" t="s">
        <v>1564</v>
      </c>
      <c r="G177" s="291"/>
      <c r="H177" s="291" t="s">
        <v>1632</v>
      </c>
      <c r="I177" s="291" t="s">
        <v>1633</v>
      </c>
      <c r="J177" s="291"/>
      <c r="K177" s="339"/>
    </row>
    <row r="178" s="1" customFormat="1" ht="15" customHeight="1">
      <c r="B178" s="316"/>
      <c r="C178" s="291" t="s">
        <v>57</v>
      </c>
      <c r="D178" s="291"/>
      <c r="E178" s="291"/>
      <c r="F178" s="314" t="s">
        <v>1564</v>
      </c>
      <c r="G178" s="291"/>
      <c r="H178" s="291" t="s">
        <v>1634</v>
      </c>
      <c r="I178" s="291" t="s">
        <v>1635</v>
      </c>
      <c r="J178" s="291">
        <v>1</v>
      </c>
      <c r="K178" s="339"/>
    </row>
    <row r="179" s="1" customFormat="1" ht="15" customHeight="1">
      <c r="B179" s="316"/>
      <c r="C179" s="291" t="s">
        <v>53</v>
      </c>
      <c r="D179" s="291"/>
      <c r="E179" s="291"/>
      <c r="F179" s="314" t="s">
        <v>1564</v>
      </c>
      <c r="G179" s="291"/>
      <c r="H179" s="291" t="s">
        <v>1636</v>
      </c>
      <c r="I179" s="291" t="s">
        <v>1566</v>
      </c>
      <c r="J179" s="291">
        <v>20</v>
      </c>
      <c r="K179" s="339"/>
    </row>
    <row r="180" s="1" customFormat="1" ht="15" customHeight="1">
      <c r="B180" s="316"/>
      <c r="C180" s="291" t="s">
        <v>54</v>
      </c>
      <c r="D180" s="291"/>
      <c r="E180" s="291"/>
      <c r="F180" s="314" t="s">
        <v>1564</v>
      </c>
      <c r="G180" s="291"/>
      <c r="H180" s="291" t="s">
        <v>1637</v>
      </c>
      <c r="I180" s="291" t="s">
        <v>1566</v>
      </c>
      <c r="J180" s="291">
        <v>255</v>
      </c>
      <c r="K180" s="339"/>
    </row>
    <row r="181" s="1" customFormat="1" ht="15" customHeight="1">
      <c r="B181" s="316"/>
      <c r="C181" s="291" t="s">
        <v>110</v>
      </c>
      <c r="D181" s="291"/>
      <c r="E181" s="291"/>
      <c r="F181" s="314" t="s">
        <v>1564</v>
      </c>
      <c r="G181" s="291"/>
      <c r="H181" s="291" t="s">
        <v>1528</v>
      </c>
      <c r="I181" s="291" t="s">
        <v>1566</v>
      </c>
      <c r="J181" s="291">
        <v>10</v>
      </c>
      <c r="K181" s="339"/>
    </row>
    <row r="182" s="1" customFormat="1" ht="15" customHeight="1">
      <c r="B182" s="316"/>
      <c r="C182" s="291" t="s">
        <v>111</v>
      </c>
      <c r="D182" s="291"/>
      <c r="E182" s="291"/>
      <c r="F182" s="314" t="s">
        <v>1564</v>
      </c>
      <c r="G182" s="291"/>
      <c r="H182" s="291" t="s">
        <v>1638</v>
      </c>
      <c r="I182" s="291" t="s">
        <v>1599</v>
      </c>
      <c r="J182" s="291"/>
      <c r="K182" s="339"/>
    </row>
    <row r="183" s="1" customFormat="1" ht="15" customHeight="1">
      <c r="B183" s="316"/>
      <c r="C183" s="291" t="s">
        <v>1639</v>
      </c>
      <c r="D183" s="291"/>
      <c r="E183" s="291"/>
      <c r="F183" s="314" t="s">
        <v>1564</v>
      </c>
      <c r="G183" s="291"/>
      <c r="H183" s="291" t="s">
        <v>1640</v>
      </c>
      <c r="I183" s="291" t="s">
        <v>1599</v>
      </c>
      <c r="J183" s="291"/>
      <c r="K183" s="339"/>
    </row>
    <row r="184" s="1" customFormat="1" ht="15" customHeight="1">
      <c r="B184" s="316"/>
      <c r="C184" s="291" t="s">
        <v>1628</v>
      </c>
      <c r="D184" s="291"/>
      <c r="E184" s="291"/>
      <c r="F184" s="314" t="s">
        <v>1564</v>
      </c>
      <c r="G184" s="291"/>
      <c r="H184" s="291" t="s">
        <v>1641</v>
      </c>
      <c r="I184" s="291" t="s">
        <v>1599</v>
      </c>
      <c r="J184" s="291"/>
      <c r="K184" s="339"/>
    </row>
    <row r="185" s="1" customFormat="1" ht="15" customHeight="1">
      <c r="B185" s="316"/>
      <c r="C185" s="291" t="s">
        <v>113</v>
      </c>
      <c r="D185" s="291"/>
      <c r="E185" s="291"/>
      <c r="F185" s="314" t="s">
        <v>1570</v>
      </c>
      <c r="G185" s="291"/>
      <c r="H185" s="291" t="s">
        <v>1642</v>
      </c>
      <c r="I185" s="291" t="s">
        <v>1566</v>
      </c>
      <c r="J185" s="291">
        <v>50</v>
      </c>
      <c r="K185" s="339"/>
    </row>
    <row r="186" s="1" customFormat="1" ht="15" customHeight="1">
      <c r="B186" s="316"/>
      <c r="C186" s="291" t="s">
        <v>1643</v>
      </c>
      <c r="D186" s="291"/>
      <c r="E186" s="291"/>
      <c r="F186" s="314" t="s">
        <v>1570</v>
      </c>
      <c r="G186" s="291"/>
      <c r="H186" s="291" t="s">
        <v>1644</v>
      </c>
      <c r="I186" s="291" t="s">
        <v>1645</v>
      </c>
      <c r="J186" s="291"/>
      <c r="K186" s="339"/>
    </row>
    <row r="187" s="1" customFormat="1" ht="15" customHeight="1">
      <c r="B187" s="316"/>
      <c r="C187" s="291" t="s">
        <v>1646</v>
      </c>
      <c r="D187" s="291"/>
      <c r="E187" s="291"/>
      <c r="F187" s="314" t="s">
        <v>1570</v>
      </c>
      <c r="G187" s="291"/>
      <c r="H187" s="291" t="s">
        <v>1647</v>
      </c>
      <c r="I187" s="291" t="s">
        <v>1645</v>
      </c>
      <c r="J187" s="291"/>
      <c r="K187" s="339"/>
    </row>
    <row r="188" s="1" customFormat="1" ht="15" customHeight="1">
      <c r="B188" s="316"/>
      <c r="C188" s="291" t="s">
        <v>1648</v>
      </c>
      <c r="D188" s="291"/>
      <c r="E188" s="291"/>
      <c r="F188" s="314" t="s">
        <v>1570</v>
      </c>
      <c r="G188" s="291"/>
      <c r="H188" s="291" t="s">
        <v>1649</v>
      </c>
      <c r="I188" s="291" t="s">
        <v>1645</v>
      </c>
      <c r="J188" s="291"/>
      <c r="K188" s="339"/>
    </row>
    <row r="189" s="1" customFormat="1" ht="15" customHeight="1">
      <c r="B189" s="316"/>
      <c r="C189" s="352" t="s">
        <v>1650</v>
      </c>
      <c r="D189" s="291"/>
      <c r="E189" s="291"/>
      <c r="F189" s="314" t="s">
        <v>1570</v>
      </c>
      <c r="G189" s="291"/>
      <c r="H189" s="291" t="s">
        <v>1651</v>
      </c>
      <c r="I189" s="291" t="s">
        <v>1652</v>
      </c>
      <c r="J189" s="353" t="s">
        <v>1653</v>
      </c>
      <c r="K189" s="339"/>
    </row>
    <row r="190" s="1" customFormat="1" ht="15" customHeight="1">
      <c r="B190" s="316"/>
      <c r="C190" s="352" t="s">
        <v>42</v>
      </c>
      <c r="D190" s="291"/>
      <c r="E190" s="291"/>
      <c r="F190" s="314" t="s">
        <v>1564</v>
      </c>
      <c r="G190" s="291"/>
      <c r="H190" s="288" t="s">
        <v>1654</v>
      </c>
      <c r="I190" s="291" t="s">
        <v>1655</v>
      </c>
      <c r="J190" s="291"/>
      <c r="K190" s="339"/>
    </row>
    <row r="191" s="1" customFormat="1" ht="15" customHeight="1">
      <c r="B191" s="316"/>
      <c r="C191" s="352" t="s">
        <v>1656</v>
      </c>
      <c r="D191" s="291"/>
      <c r="E191" s="291"/>
      <c r="F191" s="314" t="s">
        <v>1564</v>
      </c>
      <c r="G191" s="291"/>
      <c r="H191" s="291" t="s">
        <v>1657</v>
      </c>
      <c r="I191" s="291" t="s">
        <v>1599</v>
      </c>
      <c r="J191" s="291"/>
      <c r="K191" s="339"/>
    </row>
    <row r="192" s="1" customFormat="1" ht="15" customHeight="1">
      <c r="B192" s="316"/>
      <c r="C192" s="352" t="s">
        <v>1658</v>
      </c>
      <c r="D192" s="291"/>
      <c r="E192" s="291"/>
      <c r="F192" s="314" t="s">
        <v>1564</v>
      </c>
      <c r="G192" s="291"/>
      <c r="H192" s="291" t="s">
        <v>1659</v>
      </c>
      <c r="I192" s="291" t="s">
        <v>1599</v>
      </c>
      <c r="J192" s="291"/>
      <c r="K192" s="339"/>
    </row>
    <row r="193" s="1" customFormat="1" ht="15" customHeight="1">
      <c r="B193" s="316"/>
      <c r="C193" s="352" t="s">
        <v>1660</v>
      </c>
      <c r="D193" s="291"/>
      <c r="E193" s="291"/>
      <c r="F193" s="314" t="s">
        <v>1570</v>
      </c>
      <c r="G193" s="291"/>
      <c r="H193" s="291" t="s">
        <v>1661</v>
      </c>
      <c r="I193" s="291" t="s">
        <v>1599</v>
      </c>
      <c r="J193" s="291"/>
      <c r="K193" s="339"/>
    </row>
    <row r="194" s="1" customFormat="1" ht="15" customHeight="1">
      <c r="B194" s="345"/>
      <c r="C194" s="354"/>
      <c r="D194" s="325"/>
      <c r="E194" s="325"/>
      <c r="F194" s="325"/>
      <c r="G194" s="325"/>
      <c r="H194" s="325"/>
      <c r="I194" s="325"/>
      <c r="J194" s="325"/>
      <c r="K194" s="346"/>
    </row>
    <row r="195" s="1" customFormat="1" ht="18.75" customHeight="1">
      <c r="B195" s="327"/>
      <c r="C195" s="337"/>
      <c r="D195" s="337"/>
      <c r="E195" s="337"/>
      <c r="F195" s="347"/>
      <c r="G195" s="337"/>
      <c r="H195" s="337"/>
      <c r="I195" s="337"/>
      <c r="J195" s="337"/>
      <c r="K195" s="327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299"/>
      <c r="C197" s="299"/>
      <c r="D197" s="299"/>
      <c r="E197" s="299"/>
      <c r="F197" s="299"/>
      <c r="G197" s="299"/>
      <c r="H197" s="299"/>
      <c r="I197" s="299"/>
      <c r="J197" s="299"/>
      <c r="K197" s="299"/>
    </row>
    <row r="198" s="1" customFormat="1" ht="13.5">
      <c r="B198" s="278"/>
      <c r="C198" s="279"/>
      <c r="D198" s="279"/>
      <c r="E198" s="279"/>
      <c r="F198" s="279"/>
      <c r="G198" s="279"/>
      <c r="H198" s="279"/>
      <c r="I198" s="279"/>
      <c r="J198" s="279"/>
      <c r="K198" s="280"/>
    </row>
    <row r="199" s="1" customFormat="1" ht="21">
      <c r="B199" s="281"/>
      <c r="C199" s="282" t="s">
        <v>1662</v>
      </c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5.5" customHeight="1">
      <c r="B200" s="281"/>
      <c r="C200" s="355" t="s">
        <v>1663</v>
      </c>
      <c r="D200" s="355"/>
      <c r="E200" s="355"/>
      <c r="F200" s="355" t="s">
        <v>1664</v>
      </c>
      <c r="G200" s="356"/>
      <c r="H200" s="355" t="s">
        <v>1665</v>
      </c>
      <c r="I200" s="355"/>
      <c r="J200" s="355"/>
      <c r="K200" s="283"/>
    </row>
    <row r="201" s="1" customFormat="1" ht="5.25" customHeight="1">
      <c r="B201" s="316"/>
      <c r="C201" s="311"/>
      <c r="D201" s="311"/>
      <c r="E201" s="311"/>
      <c r="F201" s="311"/>
      <c r="G201" s="337"/>
      <c r="H201" s="311"/>
      <c r="I201" s="311"/>
      <c r="J201" s="311"/>
      <c r="K201" s="339"/>
    </row>
    <row r="202" s="1" customFormat="1" ht="15" customHeight="1">
      <c r="B202" s="316"/>
      <c r="C202" s="291" t="s">
        <v>1655</v>
      </c>
      <c r="D202" s="291"/>
      <c r="E202" s="291"/>
      <c r="F202" s="314" t="s">
        <v>43</v>
      </c>
      <c r="G202" s="291"/>
      <c r="H202" s="291" t="s">
        <v>1666</v>
      </c>
      <c r="I202" s="291"/>
      <c r="J202" s="291"/>
      <c r="K202" s="339"/>
    </row>
    <row r="203" s="1" customFormat="1" ht="15" customHeight="1">
      <c r="B203" s="316"/>
      <c r="C203" s="291"/>
      <c r="D203" s="291"/>
      <c r="E203" s="291"/>
      <c r="F203" s="314" t="s">
        <v>44</v>
      </c>
      <c r="G203" s="291"/>
      <c r="H203" s="291" t="s">
        <v>1667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47</v>
      </c>
      <c r="G204" s="291"/>
      <c r="H204" s="291" t="s">
        <v>1668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45</v>
      </c>
      <c r="G205" s="291"/>
      <c r="H205" s="291" t="s">
        <v>1669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46</v>
      </c>
      <c r="G206" s="291"/>
      <c r="H206" s="291" t="s">
        <v>1670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/>
      <c r="G207" s="291"/>
      <c r="H207" s="291"/>
      <c r="I207" s="291"/>
      <c r="J207" s="291"/>
      <c r="K207" s="339"/>
    </row>
    <row r="208" s="1" customFormat="1" ht="15" customHeight="1">
      <c r="B208" s="316"/>
      <c r="C208" s="291" t="s">
        <v>1611</v>
      </c>
      <c r="D208" s="291"/>
      <c r="E208" s="291"/>
      <c r="F208" s="314" t="s">
        <v>76</v>
      </c>
      <c r="G208" s="291"/>
      <c r="H208" s="291" t="s">
        <v>1671</v>
      </c>
      <c r="I208" s="291"/>
      <c r="J208" s="291"/>
      <c r="K208" s="339"/>
    </row>
    <row r="209" s="1" customFormat="1" ht="15" customHeight="1">
      <c r="B209" s="316"/>
      <c r="C209" s="291"/>
      <c r="D209" s="291"/>
      <c r="E209" s="291"/>
      <c r="F209" s="314" t="s">
        <v>1506</v>
      </c>
      <c r="G209" s="291"/>
      <c r="H209" s="291" t="s">
        <v>1507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1504</v>
      </c>
      <c r="G210" s="291"/>
      <c r="H210" s="291" t="s">
        <v>1672</v>
      </c>
      <c r="I210" s="291"/>
      <c r="J210" s="291"/>
      <c r="K210" s="339"/>
    </row>
    <row r="211" s="1" customFormat="1" ht="15" customHeight="1">
      <c r="B211" s="357"/>
      <c r="C211" s="291"/>
      <c r="D211" s="291"/>
      <c r="E211" s="291"/>
      <c r="F211" s="314" t="s">
        <v>1508</v>
      </c>
      <c r="G211" s="352"/>
      <c r="H211" s="343" t="s">
        <v>1509</v>
      </c>
      <c r="I211" s="343"/>
      <c r="J211" s="343"/>
      <c r="K211" s="358"/>
    </row>
    <row r="212" s="1" customFormat="1" ht="15" customHeight="1">
      <c r="B212" s="357"/>
      <c r="C212" s="291"/>
      <c r="D212" s="291"/>
      <c r="E212" s="291"/>
      <c r="F212" s="314" t="s">
        <v>1510</v>
      </c>
      <c r="G212" s="352"/>
      <c r="H212" s="343" t="s">
        <v>1486</v>
      </c>
      <c r="I212" s="343"/>
      <c r="J212" s="343"/>
      <c r="K212" s="358"/>
    </row>
    <row r="213" s="1" customFormat="1" ht="15" customHeight="1">
      <c r="B213" s="357"/>
      <c r="C213" s="291"/>
      <c r="D213" s="291"/>
      <c r="E213" s="291"/>
      <c r="F213" s="314"/>
      <c r="G213" s="352"/>
      <c r="H213" s="343"/>
      <c r="I213" s="343"/>
      <c r="J213" s="343"/>
      <c r="K213" s="358"/>
    </row>
    <row r="214" s="1" customFormat="1" ht="15" customHeight="1">
      <c r="B214" s="357"/>
      <c r="C214" s="291" t="s">
        <v>1635</v>
      </c>
      <c r="D214" s="291"/>
      <c r="E214" s="291"/>
      <c r="F214" s="314">
        <v>1</v>
      </c>
      <c r="G214" s="352"/>
      <c r="H214" s="343" t="s">
        <v>1673</v>
      </c>
      <c r="I214" s="343"/>
      <c r="J214" s="343"/>
      <c r="K214" s="358"/>
    </row>
    <row r="215" s="1" customFormat="1" ht="15" customHeight="1">
      <c r="B215" s="357"/>
      <c r="C215" s="291"/>
      <c r="D215" s="291"/>
      <c r="E215" s="291"/>
      <c r="F215" s="314">
        <v>2</v>
      </c>
      <c r="G215" s="352"/>
      <c r="H215" s="343" t="s">
        <v>1674</v>
      </c>
      <c r="I215" s="343"/>
      <c r="J215" s="343"/>
      <c r="K215" s="358"/>
    </row>
    <row r="216" s="1" customFormat="1" ht="15" customHeight="1">
      <c r="B216" s="357"/>
      <c r="C216" s="291"/>
      <c r="D216" s="291"/>
      <c r="E216" s="291"/>
      <c r="F216" s="314">
        <v>3</v>
      </c>
      <c r="G216" s="352"/>
      <c r="H216" s="343" t="s">
        <v>1675</v>
      </c>
      <c r="I216" s="343"/>
      <c r="J216" s="343"/>
      <c r="K216" s="358"/>
    </row>
    <row r="217" s="1" customFormat="1" ht="15" customHeight="1">
      <c r="B217" s="357"/>
      <c r="C217" s="291"/>
      <c r="D217" s="291"/>
      <c r="E217" s="291"/>
      <c r="F217" s="314">
        <v>4</v>
      </c>
      <c r="G217" s="352"/>
      <c r="H217" s="343" t="s">
        <v>1676</v>
      </c>
      <c r="I217" s="343"/>
      <c r="J217" s="343"/>
      <c r="K217" s="358"/>
    </row>
    <row r="218" s="1" customFormat="1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DESKTOP-473U3HR\Michal</dc:creator>
  <cp:lastModifiedBy>DESKTOP-473U3HR\Michal</cp:lastModifiedBy>
  <dcterms:created xsi:type="dcterms:W3CDTF">2023-10-25T08:57:47Z</dcterms:created>
  <dcterms:modified xsi:type="dcterms:W3CDTF">2023-10-25T08:57:52Z</dcterms:modified>
</cp:coreProperties>
</file>